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" sheetId="10" r:id="rId1"/>
  </sheets>
  <definedNames>
    <definedName name="_xlnm.Print_Titles" localSheetId="0">'anexa 1  '!$9:$9</definedName>
  </definedNames>
  <calcPr calcId="125725"/>
</workbook>
</file>

<file path=xl/calcChain.xml><?xml version="1.0" encoding="utf-8"?>
<calcChain xmlns="http://schemas.openxmlformats.org/spreadsheetml/2006/main">
  <c r="E127" i="10"/>
  <c r="E145"/>
  <c r="E148"/>
  <c r="E32"/>
  <c r="E42"/>
  <c r="E41" s="1"/>
  <c r="E43"/>
  <c r="D41" l="1"/>
  <c r="D42"/>
  <c r="D43"/>
  <c r="D44"/>
  <c r="E75"/>
  <c r="E50"/>
  <c r="E90"/>
  <c r="E89" s="1"/>
  <c r="E88" s="1"/>
  <c r="E189"/>
  <c r="D189" s="1"/>
  <c r="D190"/>
  <c r="E188" l="1"/>
  <c r="D188" l="1"/>
  <c r="E187"/>
  <c r="D187" l="1"/>
  <c r="E49"/>
  <c r="E25"/>
  <c r="E24" s="1"/>
  <c r="E20"/>
  <c r="E151"/>
  <c r="D151" s="1"/>
  <c r="D152"/>
  <c r="D153"/>
  <c r="E150" l="1"/>
  <c r="D150" s="1"/>
  <c r="D88"/>
  <c r="D89"/>
  <c r="D90"/>
  <c r="D91"/>
  <c r="D22"/>
  <c r="D23"/>
  <c r="E115" l="1"/>
  <c r="D13"/>
  <c r="E85"/>
  <c r="D85" s="1"/>
  <c r="D86"/>
  <c r="D87"/>
  <c r="E84" l="1"/>
  <c r="E77"/>
  <c r="D77" s="1"/>
  <c r="D78"/>
  <c r="D18"/>
  <c r="D19"/>
  <c r="E76" l="1"/>
  <c r="D76" s="1"/>
  <c r="D84"/>
  <c r="E83"/>
  <c r="D83" s="1"/>
  <c r="E33"/>
  <c r="D33" s="1"/>
  <c r="D34"/>
  <c r="E113"/>
  <c r="D115"/>
  <c r="E104"/>
  <c r="D106"/>
  <c r="E95"/>
  <c r="D97"/>
  <c r="E73"/>
  <c r="E38"/>
  <c r="E37" s="1"/>
  <c r="D40"/>
  <c r="E179"/>
  <c r="D20" l="1"/>
  <c r="D21"/>
  <c r="D25"/>
  <c r="D26"/>
  <c r="D181" l="1"/>
  <c r="E142"/>
  <c r="E141" s="1"/>
  <c r="E136"/>
  <c r="E135" s="1"/>
  <c r="E130"/>
  <c r="E129" s="1"/>
  <c r="D129" l="1"/>
  <c r="D130"/>
  <c r="D131"/>
  <c r="D141"/>
  <c r="D142"/>
  <c r="D143"/>
  <c r="D135"/>
  <c r="D136"/>
  <c r="D137"/>
  <c r="E123" l="1"/>
  <c r="D123" s="1"/>
  <c r="D124"/>
  <c r="E122" l="1"/>
  <c r="E121" s="1"/>
  <c r="D121" s="1"/>
  <c r="E68"/>
  <c r="E15"/>
  <c r="E14" s="1"/>
  <c r="E11" s="1"/>
  <c r="D38"/>
  <c r="D39"/>
  <c r="D122" l="1"/>
  <c r="D14"/>
  <c r="E10"/>
  <c r="E167"/>
  <c r="D167" s="1"/>
  <c r="E175"/>
  <c r="E174" s="1"/>
  <c r="E173" s="1"/>
  <c r="E185"/>
  <c r="D185" s="1"/>
  <c r="D168"/>
  <c r="D186"/>
  <c r="E184" l="1"/>
  <c r="D184" s="1"/>
  <c r="E36"/>
  <c r="D32"/>
  <c r="D37"/>
  <c r="D173"/>
  <c r="D174"/>
  <c r="D175"/>
  <c r="D176"/>
  <c r="E183" l="1"/>
  <c r="D183" s="1"/>
  <c r="D36"/>
  <c r="E35"/>
  <c r="D35" s="1"/>
  <c r="E30"/>
  <c r="E155"/>
  <c r="D157"/>
  <c r="E29" l="1"/>
  <c r="E28" s="1"/>
  <c r="E182"/>
  <c r="D182" s="1"/>
  <c r="E72" l="1"/>
  <c r="E71" s="1"/>
  <c r="D68"/>
  <c r="D69"/>
  <c r="D70"/>
  <c r="D74"/>
  <c r="D75"/>
  <c r="D149"/>
  <c r="E67" l="1"/>
  <c r="D71"/>
  <c r="D72"/>
  <c r="D73"/>
  <c r="E171"/>
  <c r="D171" s="1"/>
  <c r="D66" l="1"/>
  <c r="E66"/>
  <c r="D67"/>
  <c r="E139"/>
  <c r="D139" s="1"/>
  <c r="D140"/>
  <c r="E138" l="1"/>
  <c r="D138" s="1"/>
  <c r="E133"/>
  <c r="E132" s="1"/>
  <c r="D132" s="1"/>
  <c r="E63"/>
  <c r="D63" s="1"/>
  <c r="E58"/>
  <c r="D58" s="1"/>
  <c r="E53"/>
  <c r="D53" s="1"/>
  <c r="E48"/>
  <c r="D49"/>
  <c r="D50"/>
  <c r="D54"/>
  <c r="D55"/>
  <c r="D59"/>
  <c r="D60"/>
  <c r="D64"/>
  <c r="D65"/>
  <c r="E170"/>
  <c r="D170" s="1"/>
  <c r="D172"/>
  <c r="D134"/>
  <c r="D48" l="1"/>
  <c r="E47"/>
  <c r="E46" s="1"/>
  <c r="D133"/>
  <c r="E169"/>
  <c r="D169" s="1"/>
  <c r="D96"/>
  <c r="E94"/>
  <c r="D94" l="1"/>
  <c r="E93"/>
  <c r="D95"/>
  <c r="E118"/>
  <c r="D120"/>
  <c r="D93" l="1"/>
  <c r="E81" l="1"/>
  <c r="D82"/>
  <c r="D81" l="1"/>
  <c r="E80"/>
  <c r="E79" s="1"/>
  <c r="D80" l="1"/>
  <c r="D79"/>
  <c r="E100"/>
  <c r="D179"/>
  <c r="D180"/>
  <c r="E178" l="1"/>
  <c r="E165"/>
  <c r="E164" s="1"/>
  <c r="E163" s="1"/>
  <c r="E160"/>
  <c r="E159" s="1"/>
  <c r="D178" l="1"/>
  <c r="E177"/>
  <c r="D159"/>
  <c r="D160"/>
  <c r="D161"/>
  <c r="D162"/>
  <c r="D163"/>
  <c r="D164"/>
  <c r="D165"/>
  <c r="D166"/>
  <c r="E144"/>
  <c r="D144" s="1"/>
  <c r="E126"/>
  <c r="E147"/>
  <c r="D118"/>
  <c r="D113"/>
  <c r="E109"/>
  <c r="D109" s="1"/>
  <c r="D104"/>
  <c r="D101"/>
  <c r="D105"/>
  <c r="D110"/>
  <c r="D114"/>
  <c r="D119"/>
  <c r="D148" l="1"/>
  <c r="E112"/>
  <c r="D112" s="1"/>
  <c r="E117"/>
  <c r="E108"/>
  <c r="E103"/>
  <c r="D117" l="1"/>
  <c r="E116"/>
  <c r="D116" s="1"/>
  <c r="E111"/>
  <c r="D111" s="1"/>
  <c r="E107"/>
  <c r="D107" s="1"/>
  <c r="D108"/>
  <c r="D103"/>
  <c r="E102"/>
  <c r="D102" s="1"/>
  <c r="E57" l="1"/>
  <c r="D57" s="1"/>
  <c r="D12"/>
  <c r="D31" l="1"/>
  <c r="D177" l="1"/>
  <c r="D145" l="1"/>
  <c r="D146"/>
  <c r="D147"/>
  <c r="D126"/>
  <c r="D127"/>
  <c r="D128"/>
  <c r="E62"/>
  <c r="E56"/>
  <c r="D56" s="1"/>
  <c r="E52"/>
  <c r="E51" s="1"/>
  <c r="D62" l="1"/>
  <c r="E61"/>
  <c r="E45" s="1"/>
  <c r="D52"/>
  <c r="D16"/>
  <c r="D17"/>
  <c r="D45" l="1"/>
  <c r="D61"/>
  <c r="D51"/>
  <c r="D15"/>
  <c r="D155"/>
  <c r="D24" l="1"/>
  <c r="E158"/>
  <c r="E154"/>
  <c r="D154" l="1"/>
  <c r="E125"/>
  <c r="D158"/>
  <c r="D156"/>
  <c r="D125" l="1"/>
  <c r="D100"/>
  <c r="D47"/>
  <c r="D46" l="1"/>
  <c r="D11" l="1"/>
  <c r="E99" l="1"/>
  <c r="D99" s="1"/>
  <c r="E98" l="1"/>
  <c r="E92" s="1"/>
  <c r="E27" s="1"/>
  <c r="D98" l="1"/>
  <c r="D92" l="1"/>
  <c r="D30"/>
  <c r="D28" l="1"/>
  <c r="D29"/>
  <c r="D10"/>
  <c r="D27" l="1"/>
  <c r="E191" l="1"/>
  <c r="D191" s="1"/>
</calcChain>
</file>

<file path=xl/sharedStrings.xml><?xml version="1.0" encoding="utf-8"?>
<sst xmlns="http://schemas.openxmlformats.org/spreadsheetml/2006/main" count="283" uniqueCount="162">
  <si>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</si>
  <si>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</si>
  <si>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</si>
  <si>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</si>
  <si>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</si>
  <si>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</si>
  <si>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</si>
  <si>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</si>
  <si>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</si>
  <si>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</si>
  <si>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</si>
  <si>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</si>
  <si>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</si>
  <si>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LA BUGETUL LOCAL PE ANUL 2014</t>
  </si>
  <si>
    <t>SECTIUNEA DE FUNCTIONARE</t>
  </si>
  <si>
    <t>E</t>
  </si>
  <si>
    <t>51.02</t>
  </si>
  <si>
    <t>TRIM. IV</t>
  </si>
  <si>
    <t xml:space="preserve">                       ANEXA 1</t>
  </si>
  <si>
    <t xml:space="preserve"> ANUL 2014</t>
  </si>
  <si>
    <t>Cheltuieli cu bunuri si servicii</t>
  </si>
  <si>
    <t>TOTAL  VENITURI (A+B)</t>
  </si>
  <si>
    <t>CULTURA , RECREERE SI RELIGIE</t>
  </si>
  <si>
    <t>67.02</t>
  </si>
  <si>
    <t>AUTORITATI PUBLICE SI ACTIUNI EXTERNE</t>
  </si>
  <si>
    <t>51.02.01.03</t>
  </si>
  <si>
    <t>INVATAMANT</t>
  </si>
  <si>
    <t>65.02</t>
  </si>
  <si>
    <t>Centrul Scolar de Educatie Incluziva "Sf. Filofteia" Stefanesti</t>
  </si>
  <si>
    <t>F</t>
  </si>
  <si>
    <t>G</t>
  </si>
  <si>
    <t>Varsaminte din sectiunea de functionare pentru finantarea sectiunii de dezvoltare a bugetului local</t>
  </si>
  <si>
    <t>37.02.03</t>
  </si>
  <si>
    <t>Varsaminte din sectiunea de functionare</t>
  </si>
  <si>
    <t>37.02.04</t>
  </si>
  <si>
    <t>Transferuri catre institutii publice , din care:</t>
  </si>
  <si>
    <t>51.01.01</t>
  </si>
  <si>
    <t xml:space="preserve">                  pentru cheltuieli cu bunuri si servicii</t>
  </si>
  <si>
    <t xml:space="preserve">Autoritati executive </t>
  </si>
  <si>
    <t>ASISTENTA SOCIALA</t>
  </si>
  <si>
    <t>68.02</t>
  </si>
  <si>
    <t>68.02.06</t>
  </si>
  <si>
    <t>Unitatea de asistenta medico-sociala Dedulesti</t>
  </si>
  <si>
    <t>68.02.12</t>
  </si>
  <si>
    <t>Transferuri din bugetele locale pentru finantarea unitatilor medico-sociale , din care:</t>
  </si>
  <si>
    <t>51.01.39</t>
  </si>
  <si>
    <t>Drepturi persoane cu handicap</t>
  </si>
  <si>
    <t xml:space="preserve">Ajutoare sociale in numerar </t>
  </si>
  <si>
    <t>57.02.01</t>
  </si>
  <si>
    <t>Finantarea drepturilor acordate persoanelor cu handicap</t>
  </si>
  <si>
    <t>42.02.21</t>
  </si>
  <si>
    <t>Muzeul Judetean Arges</t>
  </si>
  <si>
    <t>67.02.03.03</t>
  </si>
  <si>
    <t>Sume defalcate din taxa pe valoarea adăugată pentru finantarea cheltuielilor descentralizate la nivelul judetului , din care :</t>
  </si>
  <si>
    <t>11.02 01</t>
  </si>
  <si>
    <t xml:space="preserve">                   a) salarii , sporuri , indemnizatii</t>
  </si>
  <si>
    <t xml:space="preserve">                   b) hotarari judecatoresti</t>
  </si>
  <si>
    <t>Centrul Scolar de Educatie Incluziva "Sf. Nicolae" Campulung</t>
  </si>
  <si>
    <t>65.02.07.04.02</t>
  </si>
  <si>
    <t>Cheltuieli de personal</t>
  </si>
  <si>
    <t>Scoala Speciala pentru Copii cu Deficiente Asociate "Sf. Stelian" Costesti</t>
  </si>
  <si>
    <t>65.02.07.04.03</t>
  </si>
  <si>
    <t>Gradinita Speciala "Sf. Elena " Pitesti</t>
  </si>
  <si>
    <t>65.02.07.04.04</t>
  </si>
  <si>
    <t>65.02.07.04.01</t>
  </si>
  <si>
    <t>Directia Generala de Asistenta Sociala si Protectia Copilului Arges</t>
  </si>
  <si>
    <t>Centrul de Ingrijire si Asistenta Bascovele</t>
  </si>
  <si>
    <t>LOCUINTE , SERVICII SI DEZVOLTARE PUBLICA</t>
  </si>
  <si>
    <t>70.02</t>
  </si>
  <si>
    <t>70.02.50</t>
  </si>
  <si>
    <t>H</t>
  </si>
  <si>
    <t xml:space="preserve">                  pentru cheltuieli de personal</t>
  </si>
  <si>
    <t>Centrul Judetean pentru Conservarea si Promovarea  Culturii Traditionale Arges</t>
  </si>
  <si>
    <t>67.02.03.08</t>
  </si>
  <si>
    <t>Centrul de Cultura " Bratianu" Stefanesti</t>
  </si>
  <si>
    <t>67.02.50</t>
  </si>
  <si>
    <t>67.02.03.04</t>
  </si>
  <si>
    <t>67.02.03.05</t>
  </si>
  <si>
    <t>Teatrul "Al. Davila" Pitesti</t>
  </si>
  <si>
    <t>Scoala Populara de Arte si Meserii Pitesti</t>
  </si>
  <si>
    <t>Complexul de Locuinte Protejate Buzoiesti</t>
  </si>
  <si>
    <t xml:space="preserve">                   pentru cheltuieli de personal</t>
  </si>
  <si>
    <t>Unitatea de asistenta medico-sociala Suici</t>
  </si>
  <si>
    <t>68.02.04</t>
  </si>
  <si>
    <t>Camin Persoane Varstnice Mozaceni</t>
  </si>
  <si>
    <t>Serviciul Public Judetean Salvamont</t>
  </si>
  <si>
    <t>SANATATE</t>
  </si>
  <si>
    <t>66.02</t>
  </si>
  <si>
    <t>65.02.07.04.05</t>
  </si>
  <si>
    <t>Centrul Judetean de Resurse si Asistenta Educationala</t>
  </si>
  <si>
    <t>65.02.11.30</t>
  </si>
  <si>
    <t>Biblioteca Judeteana "Dinicu Golescu"</t>
  </si>
  <si>
    <t>67.02.03</t>
  </si>
  <si>
    <t xml:space="preserve">SECTIUNEA DE FUNCTIONARE  </t>
  </si>
  <si>
    <t>Unitatea de asistenta medico-sociala Rucar</t>
  </si>
  <si>
    <t>Cheltuieli de personal , din care :</t>
  </si>
  <si>
    <t xml:space="preserve"> EXCEDENT / DEFICIT</t>
  </si>
  <si>
    <t xml:space="preserve">Complexul de Servicii pentru Persoane cu Dizabilitati Vulturesti </t>
  </si>
  <si>
    <t>la Hotararea C. J. Arges nr. ___ /__.12.2014</t>
  </si>
  <si>
    <t>Subvenţii din veniturile proprii ale Ministerului Sănătăţii către bugetele locale pentru finanţarea aparaturii medicale şi echipamentelor de comunicaţii în urgenţă în sănătate</t>
  </si>
  <si>
    <t>42.02.18.01</t>
  </si>
  <si>
    <t>Spitalul Judetean de Urgenta Pitesti</t>
  </si>
  <si>
    <t>66.02.06.01</t>
  </si>
  <si>
    <t>Transferuri din bugetele locale pentru finanţarea cheltuielilor de capital din domeniul sănătăţii</t>
  </si>
  <si>
    <t>51.02.28</t>
  </si>
  <si>
    <t>Ajutoare sociale in natura</t>
  </si>
  <si>
    <t>57.02.02</t>
  </si>
  <si>
    <t>Scoala Gimnaziala Speciala "Marina" Curtea de Arges</t>
  </si>
  <si>
    <t>Unitatea de asistenta medico-sociala Domnesti</t>
  </si>
  <si>
    <t>54.02.10</t>
  </si>
  <si>
    <t xml:space="preserve">ALTE SERVICII PUBLICE GENERALE </t>
  </si>
  <si>
    <t>54.02</t>
  </si>
  <si>
    <t>Directia Judeteana pentru Evidenta Persoanelor Pitesti</t>
  </si>
  <si>
    <t>AGRICULTURA SI SILVICULTURA</t>
  </si>
  <si>
    <t>83.02</t>
  </si>
  <si>
    <t>Camera Agricola a Judetului Arges</t>
  </si>
  <si>
    <t>83.02.03.07</t>
  </si>
  <si>
    <t>Transferuri  din bugetele locale pentru finantarea camerelor agricole , din care :</t>
  </si>
  <si>
    <t>51.01.49</t>
  </si>
  <si>
    <t xml:space="preserve">        pentru cheltuieli de personal</t>
  </si>
  <si>
    <t>Alte transferuri de capital catre institutii publice</t>
  </si>
  <si>
    <t>51.02.29</t>
  </si>
  <si>
    <t>Alte servicii în domeniile culturii, recreerii si religiei - personal neclerical</t>
  </si>
  <si>
    <t>67.02.50.02</t>
  </si>
  <si>
    <t>Alte cheltuieli</t>
  </si>
  <si>
    <t>Contributii la salarizarea personalului neclerical</t>
  </si>
  <si>
    <t>59.15</t>
  </si>
  <si>
    <t>Complexul de Locuinte Protejate Tigveni</t>
  </si>
  <si>
    <t>Centrul Vulturesti</t>
  </si>
  <si>
    <t xml:space="preserve">  - invatamantul special , din care:</t>
  </si>
  <si>
    <t>Subventii  din bugetul de stat pentru finantarea camerelor agricole</t>
  </si>
  <si>
    <t>42.02.44</t>
  </si>
  <si>
    <t xml:space="preserve">Cheltuieli de capital </t>
  </si>
  <si>
    <t xml:space="preserve">  - personal neclerical</t>
  </si>
  <si>
    <t xml:space="preserve">   - produse lactate si de panificatie</t>
  </si>
  <si>
    <t>65.02.50</t>
  </si>
  <si>
    <t>Alte cheltuieli - produse lactate , panificatie</t>
  </si>
  <si>
    <t>66.02.06.03</t>
  </si>
  <si>
    <t>.04.02.01</t>
  </si>
  <si>
    <t>.04.02.04</t>
  </si>
  <si>
    <r>
      <t xml:space="preserve">Cote defalcate din impozitul pe venit  </t>
    </r>
    <r>
      <rPr>
        <b/>
        <sz val="8"/>
        <rFont val="Times New Roman"/>
        <family val="1"/>
        <charset val="238"/>
      </rPr>
      <t xml:space="preserve">(11.25% </t>
    </r>
    <r>
      <rPr>
        <sz val="8"/>
        <rFont val="Times New Roman"/>
        <family val="1"/>
        <charset val="238"/>
      </rPr>
      <t>)</t>
    </r>
  </si>
  <si>
    <r>
      <t>Sume din impozit pe venit  pentru echil.</t>
    </r>
    <r>
      <rPr>
        <b/>
        <sz val="9"/>
        <rFont val="Times New Roman"/>
        <family val="1"/>
        <charset val="238"/>
      </rPr>
      <t xml:space="preserve">  (18.5% )</t>
    </r>
  </si>
  <si>
    <t>Subventii din bugetul de stat pt finantarea unitatilor de asistenta medico-sociala</t>
  </si>
  <si>
    <t>42.02.35</t>
  </si>
  <si>
    <r>
      <t xml:space="preserve">Proiect </t>
    </r>
    <r>
      <rPr>
        <b/>
        <sz val="10"/>
        <rFont val="Times New Roman"/>
        <family val="1"/>
        <charset val="238"/>
      </rPr>
      <t>"Dreptul la Egalitate si Acces pe Piata muncii " - ID 141595</t>
    </r>
  </si>
  <si>
    <t>56.01.03</t>
  </si>
  <si>
    <t>56.02.03</t>
  </si>
  <si>
    <t>TRANSPORTURI</t>
  </si>
  <si>
    <t>84.02</t>
  </si>
  <si>
    <t>Drumuri si poduri judetene</t>
  </si>
  <si>
    <t>84.02.03.01</t>
  </si>
  <si>
    <t>I</t>
  </si>
  <si>
    <t>Cheltuieli neeligibile - Fondul European de Dezvoltare Regionala</t>
  </si>
  <si>
    <t>Cheltuieli neeligibile - Fondul Social European</t>
  </si>
  <si>
    <t>APARARE</t>
  </si>
  <si>
    <t>60.02</t>
  </si>
  <si>
    <t>Centrul Militar Judetean Arges</t>
  </si>
  <si>
    <t>60.02.02</t>
  </si>
  <si>
    <t>J</t>
  </si>
  <si>
    <t>TOTAL CHELTUIELI (A+B+C+D+E+F+G+H+I+J)</t>
  </si>
  <si>
    <t>Centrul de Recuperare si Reabilitare a Persoanelor cu Handicap Tigveni</t>
  </si>
  <si>
    <t>68.02.05.02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</si>
</sst>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Tahoma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</font>
    <font>
      <b/>
      <sz val="10"/>
      <color rgb="FFFF0000"/>
      <name val="Arial"/>
      <family val="2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6" fillId="3" borderId="0" applyNumberFormat="0" applyBorder="0" applyAlignment="0" applyProtection="0"/>
    <xf numFmtId="0" fontId="8" fillId="0" borderId="0"/>
    <xf numFmtId="0" fontId="9" fillId="0" borderId="0"/>
    <xf numFmtId="0" fontId="12" fillId="0" borderId="0"/>
  </cellStyleXfs>
  <cellXfs count="86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/>
    <xf numFmtId="4" fontId="4" fillId="2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0" borderId="4" xfId="0" applyFont="1" applyBorder="1"/>
    <xf numFmtId="0" fontId="5" fillId="0" borderId="2" xfId="0" applyFont="1" applyBorder="1" applyAlignment="1">
      <alignment horizontal="center"/>
    </xf>
    <xf numFmtId="0" fontId="4" fillId="2" borderId="5" xfId="0" applyFont="1" applyFill="1" applyBorder="1"/>
    <xf numFmtId="0" fontId="4" fillId="0" borderId="6" xfId="2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5" fillId="4" borderId="1" xfId="0" applyFont="1" applyFill="1" applyBorder="1" applyAlignment="1"/>
    <xf numFmtId="0" fontId="4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vertical="top" wrapText="1"/>
    </xf>
    <xf numFmtId="0" fontId="5" fillId="2" borderId="4" xfId="0" applyFont="1" applyFill="1" applyBorder="1"/>
    <xf numFmtId="49" fontId="5" fillId="5" borderId="1" xfId="3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0" fontId="10" fillId="0" borderId="0" xfId="0" applyFont="1"/>
    <xf numFmtId="0" fontId="11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14" fontId="4" fillId="0" borderId="2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/>
    </xf>
    <xf numFmtId="0" fontId="5" fillId="4" borderId="4" xfId="0" applyFont="1" applyFill="1" applyBorder="1"/>
    <xf numFmtId="49" fontId="4" fillId="0" borderId="1" xfId="3" applyNumberFormat="1" applyFont="1" applyFill="1" applyBorder="1" applyAlignment="1">
      <alignment horizontal="center"/>
    </xf>
    <xf numFmtId="0" fontId="13" fillId="2" borderId="0" xfId="0" applyFont="1" applyFill="1"/>
    <xf numFmtId="2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left"/>
    </xf>
    <xf numFmtId="0" fontId="4" fillId="0" borderId="1" xfId="0" applyFont="1" applyBorder="1"/>
    <xf numFmtId="0" fontId="5" fillId="0" borderId="8" xfId="2" applyFont="1" applyFill="1" applyBorder="1" applyAlignment="1">
      <alignment horizontal="center" vertical="center"/>
    </xf>
    <xf numFmtId="2" fontId="4" fillId="0" borderId="4" xfId="0" applyNumberFormat="1" applyFont="1" applyBorder="1"/>
    <xf numFmtId="0" fontId="14" fillId="0" borderId="2" xfId="0" applyFont="1" applyBorder="1" applyAlignment="1">
      <alignment horizontal="center"/>
    </xf>
    <xf numFmtId="2" fontId="4" fillId="0" borderId="4" xfId="0" applyNumberFormat="1" applyFont="1" applyBorder="1" applyAlignment="1">
      <alignment wrapText="1"/>
    </xf>
    <xf numFmtId="1" fontId="4" fillId="2" borderId="1" xfId="4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4" fontId="0" fillId="2" borderId="0" xfId="0" applyNumberFormat="1" applyFill="1"/>
    <xf numFmtId="0" fontId="9" fillId="0" borderId="7" xfId="0" applyFont="1" applyBorder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5">
    <cellStyle name="Good" xfId="1" builtinId="26"/>
    <cellStyle name="Normal" xfId="0" builtinId="0"/>
    <cellStyle name="Normal_Anexa F 140 146 10.07" xfId="3"/>
    <cellStyle name="Normal_mach03" xfId="4"/>
    <cellStyle name="Normal_Machete buget 99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5"/>
  <sheetViews>
    <sheetView tabSelected="1" topLeftCell="A139" workbookViewId="0">
      <selection activeCell="H147" sqref="H147"/>
    </sheetView>
  </sheetViews>
  <sheetFormatPr defaultRowHeight="12.75"/>
  <cols>
    <col min="1" max="1" width="4" customWidth="1"/>
    <col min="2" max="2" width="45.42578125" customWidth="1"/>
    <col min="3" max="3" width="14" customWidth="1"/>
    <col min="4" max="4" width="12" customWidth="1"/>
    <col min="5" max="5" width="11.85546875" customWidth="1"/>
    <col min="6" max="6" width="10.140625" bestFit="1" customWidth="1"/>
  </cols>
  <sheetData>
    <row r="1" spans="1:5" s="13" customFormat="1" ht="15.75">
      <c r="A1" s="82" t="s">
        <v>6</v>
      </c>
      <c r="B1" s="82"/>
      <c r="C1" s="82"/>
      <c r="D1" s="82"/>
    </row>
    <row r="2" spans="1:5" s="12" customFormat="1" ht="15.75">
      <c r="C2" s="80" t="s">
        <v>18</v>
      </c>
      <c r="D2" s="80"/>
      <c r="E2" s="79"/>
    </row>
    <row r="3" spans="1:5" s="12" customFormat="1" ht="15.75">
      <c r="A3" s="83" t="s">
        <v>98</v>
      </c>
      <c r="B3" s="84"/>
      <c r="C3" s="84"/>
      <c r="D3" s="84"/>
      <c r="E3" s="79"/>
    </row>
    <row r="4" spans="1:5" s="12" customFormat="1" ht="15.75">
      <c r="A4" s="33"/>
      <c r="B4" s="34"/>
      <c r="C4" s="34"/>
      <c r="D4" s="34"/>
    </row>
    <row r="5" spans="1:5" s="12" customFormat="1" ht="15.75">
      <c r="A5" s="85" t="s">
        <v>0</v>
      </c>
      <c r="B5" s="81"/>
      <c r="C5" s="81"/>
      <c r="D5" s="81"/>
      <c r="E5" s="79"/>
    </row>
    <row r="6" spans="1:5" s="12" customFormat="1" ht="15.75">
      <c r="A6" s="85" t="s">
        <v>13</v>
      </c>
      <c r="B6" s="81"/>
      <c r="C6" s="81"/>
      <c r="D6" s="81"/>
      <c r="E6" s="79"/>
    </row>
    <row r="7" spans="1:5" s="12" customFormat="1" ht="15.75">
      <c r="A7" s="80" t="s">
        <v>10</v>
      </c>
      <c r="B7" s="81"/>
      <c r="C7" s="81"/>
      <c r="D7" s="81"/>
      <c r="E7" s="79"/>
    </row>
    <row r="8" spans="1:5" ht="15.75">
      <c r="C8" s="35"/>
      <c r="E8" s="21" t="s">
        <v>7</v>
      </c>
    </row>
    <row r="9" spans="1:5" ht="31.5" customHeight="1">
      <c r="A9" s="20" t="s">
        <v>1</v>
      </c>
      <c r="B9" s="16" t="s">
        <v>12</v>
      </c>
      <c r="C9" s="16" t="s">
        <v>2</v>
      </c>
      <c r="D9" s="17" t="s">
        <v>19</v>
      </c>
      <c r="E9" s="16" t="s">
        <v>17</v>
      </c>
    </row>
    <row r="10" spans="1:5" ht="16.5" customHeight="1">
      <c r="A10" s="6"/>
      <c r="B10" s="7" t="s">
        <v>21</v>
      </c>
      <c r="C10" s="7"/>
      <c r="D10" s="26">
        <f>E10</f>
        <v>6643</v>
      </c>
      <c r="E10" s="26">
        <f>E11+E24</f>
        <v>6643</v>
      </c>
    </row>
    <row r="11" spans="1:5" ht="16.5" customHeight="1">
      <c r="A11" s="7" t="s">
        <v>3</v>
      </c>
      <c r="B11" s="23" t="s">
        <v>14</v>
      </c>
      <c r="C11" s="7"/>
      <c r="D11" s="26">
        <f t="shared" ref="D11:D191" si="0">E11</f>
        <v>6013.2</v>
      </c>
      <c r="E11" s="26">
        <f>E12+E13+E14+E20+E21+E22+E23</f>
        <v>6013.2</v>
      </c>
    </row>
    <row r="12" spans="1:5" ht="16.5" customHeight="1">
      <c r="A12" s="3">
        <v>1</v>
      </c>
      <c r="B12" s="71" t="s">
        <v>140</v>
      </c>
      <c r="C12" s="72" t="s">
        <v>138</v>
      </c>
      <c r="D12" s="26">
        <f t="shared" si="0"/>
        <v>1471</v>
      </c>
      <c r="E12" s="27">
        <v>1471</v>
      </c>
    </row>
    <row r="13" spans="1:5" ht="16.5" customHeight="1">
      <c r="A13" s="3">
        <v>2</v>
      </c>
      <c r="B13" s="73" t="s">
        <v>141</v>
      </c>
      <c r="C13" s="72" t="s">
        <v>139</v>
      </c>
      <c r="D13" s="26">
        <f t="shared" si="0"/>
        <v>787</v>
      </c>
      <c r="E13" s="27">
        <v>787</v>
      </c>
    </row>
    <row r="14" spans="1:5" s="15" customFormat="1" ht="40.5" customHeight="1">
      <c r="A14" s="3">
        <v>3</v>
      </c>
      <c r="B14" s="50" t="s">
        <v>53</v>
      </c>
      <c r="C14" s="51" t="s">
        <v>54</v>
      </c>
      <c r="D14" s="26">
        <f t="shared" si="0"/>
        <v>1799</v>
      </c>
      <c r="E14" s="27">
        <f>E15</f>
        <v>1799</v>
      </c>
    </row>
    <row r="15" spans="1:5" s="15" customFormat="1" ht="16.5" customHeight="1">
      <c r="A15" s="1"/>
      <c r="B15" s="54" t="s">
        <v>129</v>
      </c>
      <c r="C15" s="1"/>
      <c r="D15" s="26">
        <f t="shared" si="0"/>
        <v>1799</v>
      </c>
      <c r="E15" s="27">
        <f>E16+E17</f>
        <v>1799</v>
      </c>
    </row>
    <row r="16" spans="1:5" s="15" customFormat="1" ht="16.5" customHeight="1">
      <c r="A16" s="1"/>
      <c r="B16" s="54" t="s">
        <v>55</v>
      </c>
      <c r="C16" s="1"/>
      <c r="D16" s="26">
        <f t="shared" si="0"/>
        <v>650</v>
      </c>
      <c r="E16" s="27">
        <v>650</v>
      </c>
    </row>
    <row r="17" spans="1:5" s="15" customFormat="1" ht="16.5" customHeight="1">
      <c r="A17" s="1"/>
      <c r="B17" s="54" t="s">
        <v>56</v>
      </c>
      <c r="C17" s="1"/>
      <c r="D17" s="26">
        <f t="shared" si="0"/>
        <v>1149</v>
      </c>
      <c r="E17" s="27">
        <v>1149</v>
      </c>
    </row>
    <row r="18" spans="1:5" s="15" customFormat="1" ht="16.5" customHeight="1">
      <c r="A18" s="1"/>
      <c r="B18" s="41" t="s">
        <v>134</v>
      </c>
      <c r="C18" s="18"/>
      <c r="D18" s="26">
        <f t="shared" si="0"/>
        <v>-316</v>
      </c>
      <c r="E18" s="27">
        <v>-316</v>
      </c>
    </row>
    <row r="19" spans="1:5" s="15" customFormat="1" ht="16.5" customHeight="1">
      <c r="A19" s="1"/>
      <c r="B19" s="68" t="s">
        <v>133</v>
      </c>
      <c r="C19" s="18"/>
      <c r="D19" s="26">
        <f t="shared" si="0"/>
        <v>316</v>
      </c>
      <c r="E19" s="27">
        <v>316</v>
      </c>
    </row>
    <row r="20" spans="1:5" s="15" customFormat="1" ht="27" customHeight="1">
      <c r="A20" s="3">
        <v>4</v>
      </c>
      <c r="B20" s="40" t="s">
        <v>31</v>
      </c>
      <c r="C20" s="25" t="s">
        <v>32</v>
      </c>
      <c r="D20" s="26">
        <f t="shared" si="0"/>
        <v>-95.8</v>
      </c>
      <c r="E20" s="27">
        <f>-50-30-15.8</f>
        <v>-95.8</v>
      </c>
    </row>
    <row r="21" spans="1:5" s="15" customFormat="1" ht="27" customHeight="1">
      <c r="A21" s="38">
        <v>5</v>
      </c>
      <c r="B21" s="40" t="s">
        <v>49</v>
      </c>
      <c r="C21" s="49" t="s">
        <v>50</v>
      </c>
      <c r="D21" s="26">
        <f t="shared" si="0"/>
        <v>1266</v>
      </c>
      <c r="E21" s="27">
        <v>1266</v>
      </c>
    </row>
    <row r="22" spans="1:5" s="15" customFormat="1" ht="27" customHeight="1">
      <c r="A22" s="38">
        <v>6</v>
      </c>
      <c r="B22" s="14" t="s">
        <v>142</v>
      </c>
      <c r="C22" s="3" t="s">
        <v>143</v>
      </c>
      <c r="D22" s="26">
        <f t="shared" si="0"/>
        <v>105</v>
      </c>
      <c r="E22" s="27">
        <v>105</v>
      </c>
    </row>
    <row r="23" spans="1:5" s="15" customFormat="1" ht="27" customHeight="1">
      <c r="A23" s="38">
        <v>7</v>
      </c>
      <c r="B23" s="67" t="s">
        <v>130</v>
      </c>
      <c r="C23" s="25" t="s">
        <v>131</v>
      </c>
      <c r="D23" s="26">
        <f t="shared" si="0"/>
        <v>681</v>
      </c>
      <c r="E23" s="27">
        <v>681</v>
      </c>
    </row>
    <row r="24" spans="1:5" ht="18" customHeight="1">
      <c r="A24" s="7" t="s">
        <v>4</v>
      </c>
      <c r="B24" s="8" t="s">
        <v>8</v>
      </c>
      <c r="C24" s="7"/>
      <c r="D24" s="26">
        <f t="shared" si="0"/>
        <v>629.79999999999995</v>
      </c>
      <c r="E24" s="28">
        <f>E25+E26</f>
        <v>629.79999999999995</v>
      </c>
    </row>
    <row r="25" spans="1:5" s="15" customFormat="1" ht="18" customHeight="1">
      <c r="A25" s="3">
        <v>1</v>
      </c>
      <c r="B25" s="41" t="s">
        <v>33</v>
      </c>
      <c r="C25" s="25" t="s">
        <v>34</v>
      </c>
      <c r="D25" s="26">
        <f t="shared" si="0"/>
        <v>95.8</v>
      </c>
      <c r="E25" s="42">
        <f>50+30+15.8</f>
        <v>95.8</v>
      </c>
    </row>
    <row r="26" spans="1:5" s="15" customFormat="1" ht="43.5" customHeight="1">
      <c r="A26" s="3">
        <v>2</v>
      </c>
      <c r="B26" s="40" t="s">
        <v>99</v>
      </c>
      <c r="C26" s="62" t="s">
        <v>100</v>
      </c>
      <c r="D26" s="26">
        <f t="shared" si="0"/>
        <v>534</v>
      </c>
      <c r="E26" s="42">
        <v>534</v>
      </c>
    </row>
    <row r="27" spans="1:5" ht="16.5" customHeight="1">
      <c r="A27" s="8"/>
      <c r="B27" s="9" t="s">
        <v>159</v>
      </c>
      <c r="C27" s="7"/>
      <c r="D27" s="26">
        <f t="shared" si="0"/>
        <v>6643</v>
      </c>
      <c r="E27" s="26">
        <f>E28+E35+E41+E45+E79+E92+E125+E177+E182+E187</f>
        <v>6643</v>
      </c>
    </row>
    <row r="28" spans="1:5" s="15" customFormat="1" ht="16.5" customHeight="1">
      <c r="A28" s="7" t="s">
        <v>3</v>
      </c>
      <c r="B28" s="10" t="s">
        <v>24</v>
      </c>
      <c r="C28" s="7" t="s">
        <v>16</v>
      </c>
      <c r="D28" s="26">
        <f t="shared" si="0"/>
        <v>-37.950000000000003</v>
      </c>
      <c r="E28" s="26">
        <f>E29</f>
        <v>-37.950000000000003</v>
      </c>
    </row>
    <row r="29" spans="1:5" s="15" customFormat="1" ht="16.5" customHeight="1">
      <c r="A29" s="1"/>
      <c r="B29" s="30" t="s">
        <v>38</v>
      </c>
      <c r="C29" s="1" t="s">
        <v>25</v>
      </c>
      <c r="D29" s="26">
        <f t="shared" si="0"/>
        <v>-37.950000000000003</v>
      </c>
      <c r="E29" s="29">
        <f>E30+E33</f>
        <v>-37.950000000000003</v>
      </c>
    </row>
    <row r="30" spans="1:5" s="15" customFormat="1" ht="16.5" customHeight="1">
      <c r="A30" s="1"/>
      <c r="B30" s="24" t="s">
        <v>14</v>
      </c>
      <c r="C30" s="1"/>
      <c r="D30" s="26">
        <f t="shared" si="0"/>
        <v>-87.95</v>
      </c>
      <c r="E30" s="27">
        <f>E31+E32</f>
        <v>-87.95</v>
      </c>
    </row>
    <row r="31" spans="1:5" s="15" customFormat="1" ht="18.75" customHeight="1">
      <c r="A31" s="22"/>
      <c r="B31" s="14" t="s">
        <v>59</v>
      </c>
      <c r="C31" s="3">
        <v>10</v>
      </c>
      <c r="D31" s="26">
        <f t="shared" si="0"/>
        <v>-160</v>
      </c>
      <c r="E31" s="27">
        <v>-160</v>
      </c>
    </row>
    <row r="32" spans="1:5" s="15" customFormat="1" ht="18.75" customHeight="1">
      <c r="A32" s="22"/>
      <c r="B32" s="14" t="s">
        <v>20</v>
      </c>
      <c r="C32" s="3">
        <v>20</v>
      </c>
      <c r="D32" s="26">
        <f t="shared" si="0"/>
        <v>72.05</v>
      </c>
      <c r="E32" s="27">
        <f>69.05+3</f>
        <v>72.05</v>
      </c>
    </row>
    <row r="33" spans="1:5" s="15" customFormat="1" ht="18.75" customHeight="1">
      <c r="A33" s="22"/>
      <c r="B33" s="36" t="s">
        <v>9</v>
      </c>
      <c r="C33" s="37"/>
      <c r="D33" s="26">
        <f t="shared" si="0"/>
        <v>50</v>
      </c>
      <c r="E33" s="27">
        <f>E34</f>
        <v>50</v>
      </c>
    </row>
    <row r="34" spans="1:5" s="15" customFormat="1" ht="18.75" customHeight="1">
      <c r="A34" s="22"/>
      <c r="B34" s="36" t="s">
        <v>132</v>
      </c>
      <c r="C34" s="37">
        <v>70</v>
      </c>
      <c r="D34" s="26">
        <f t="shared" si="0"/>
        <v>50</v>
      </c>
      <c r="E34" s="27">
        <v>50</v>
      </c>
    </row>
    <row r="35" spans="1:5" s="15" customFormat="1" ht="21.75" customHeight="1">
      <c r="A35" s="8" t="s">
        <v>4</v>
      </c>
      <c r="B35" s="64" t="s">
        <v>110</v>
      </c>
      <c r="C35" s="32" t="s">
        <v>111</v>
      </c>
      <c r="D35" s="26">
        <f t="shared" si="0"/>
        <v>-20</v>
      </c>
      <c r="E35" s="26">
        <f>E36</f>
        <v>-20</v>
      </c>
    </row>
    <row r="36" spans="1:5" s="15" customFormat="1" ht="24.75" customHeight="1">
      <c r="A36" s="22"/>
      <c r="B36" s="45" t="s">
        <v>112</v>
      </c>
      <c r="C36" s="18" t="s">
        <v>109</v>
      </c>
      <c r="D36" s="26">
        <f t="shared" si="0"/>
        <v>-20</v>
      </c>
      <c r="E36" s="29">
        <f>E37</f>
        <v>-20</v>
      </c>
    </row>
    <row r="37" spans="1:5" s="15" customFormat="1" ht="18.75" customHeight="1">
      <c r="A37" s="22"/>
      <c r="B37" s="24" t="s">
        <v>14</v>
      </c>
      <c r="C37" s="1"/>
      <c r="D37" s="26">
        <f t="shared" si="0"/>
        <v>-20</v>
      </c>
      <c r="E37" s="27">
        <f>E38</f>
        <v>-20</v>
      </c>
    </row>
    <row r="38" spans="1:5" s="15" customFormat="1" ht="18.75" customHeight="1">
      <c r="A38" s="22"/>
      <c r="B38" s="14" t="s">
        <v>35</v>
      </c>
      <c r="C38" s="37" t="s">
        <v>36</v>
      </c>
      <c r="D38" s="26">
        <f t="shared" si="0"/>
        <v>-20</v>
      </c>
      <c r="E38" s="27">
        <f>E39+E40</f>
        <v>-20</v>
      </c>
    </row>
    <row r="39" spans="1:5" s="15" customFormat="1" ht="18.75" customHeight="1">
      <c r="A39" s="22"/>
      <c r="B39" s="14" t="s">
        <v>71</v>
      </c>
      <c r="C39" s="37"/>
      <c r="D39" s="26">
        <f t="shared" si="0"/>
        <v>-26</v>
      </c>
      <c r="E39" s="27">
        <v>-26</v>
      </c>
    </row>
    <row r="40" spans="1:5" s="15" customFormat="1" ht="18.75" customHeight="1">
      <c r="A40" s="22"/>
      <c r="B40" s="14" t="s">
        <v>37</v>
      </c>
      <c r="C40" s="37"/>
      <c r="D40" s="26">
        <f t="shared" si="0"/>
        <v>6</v>
      </c>
      <c r="E40" s="27">
        <v>6</v>
      </c>
    </row>
    <row r="41" spans="1:5" s="15" customFormat="1" ht="18.75" customHeight="1">
      <c r="A41" s="8" t="s">
        <v>11</v>
      </c>
      <c r="B41" s="64" t="s">
        <v>154</v>
      </c>
      <c r="C41" s="32" t="s">
        <v>155</v>
      </c>
      <c r="D41" s="26">
        <f t="shared" si="0"/>
        <v>19</v>
      </c>
      <c r="E41" s="26">
        <f>E42</f>
        <v>19</v>
      </c>
    </row>
    <row r="42" spans="1:5" s="15" customFormat="1" ht="18.75" customHeight="1">
      <c r="A42" s="22"/>
      <c r="B42" s="56" t="s">
        <v>156</v>
      </c>
      <c r="C42" s="18" t="s">
        <v>157</v>
      </c>
      <c r="D42" s="26">
        <f t="shared" si="0"/>
        <v>19</v>
      </c>
      <c r="E42" s="29">
        <f>E43</f>
        <v>19</v>
      </c>
    </row>
    <row r="43" spans="1:5" s="15" customFormat="1" ht="18.75" customHeight="1">
      <c r="A43" s="22"/>
      <c r="B43" s="52" t="s">
        <v>14</v>
      </c>
      <c r="C43" s="1"/>
      <c r="D43" s="26">
        <f t="shared" si="0"/>
        <v>19</v>
      </c>
      <c r="E43" s="27">
        <f>E44</f>
        <v>19</v>
      </c>
    </row>
    <row r="44" spans="1:5" s="15" customFormat="1" ht="18.75" customHeight="1">
      <c r="A44" s="22"/>
      <c r="B44" s="14" t="s">
        <v>20</v>
      </c>
      <c r="C44" s="3">
        <v>20</v>
      </c>
      <c r="D44" s="26">
        <f t="shared" si="0"/>
        <v>19</v>
      </c>
      <c r="E44" s="27">
        <v>19</v>
      </c>
    </row>
    <row r="45" spans="1:5" s="15" customFormat="1" ht="18.75" customHeight="1">
      <c r="A45" s="7" t="s">
        <v>5</v>
      </c>
      <c r="B45" s="53" t="s">
        <v>26</v>
      </c>
      <c r="C45" s="32" t="s">
        <v>27</v>
      </c>
      <c r="D45" s="26">
        <f t="shared" si="0"/>
        <v>1483</v>
      </c>
      <c r="E45" s="26">
        <f>E46+E51+E56+E61+E66+E71+E76</f>
        <v>1483</v>
      </c>
    </row>
    <row r="46" spans="1:5" s="15" customFormat="1" ht="29.25" customHeight="1">
      <c r="A46" s="1"/>
      <c r="B46" s="31" t="s">
        <v>28</v>
      </c>
      <c r="C46" s="18" t="s">
        <v>64</v>
      </c>
      <c r="D46" s="26">
        <f t="shared" si="0"/>
        <v>767</v>
      </c>
      <c r="E46" s="29">
        <f>E47</f>
        <v>767</v>
      </c>
    </row>
    <row r="47" spans="1:5" s="15" customFormat="1" ht="18.75" customHeight="1">
      <c r="A47" s="1"/>
      <c r="B47" s="24" t="s">
        <v>14</v>
      </c>
      <c r="C47" s="1"/>
      <c r="D47" s="26">
        <f t="shared" si="0"/>
        <v>767</v>
      </c>
      <c r="E47" s="27">
        <f>E48</f>
        <v>767</v>
      </c>
    </row>
    <row r="48" spans="1:5" s="15" customFormat="1" ht="18.75" customHeight="1">
      <c r="A48" s="1"/>
      <c r="B48" s="14" t="s">
        <v>95</v>
      </c>
      <c r="C48" s="3">
        <v>10</v>
      </c>
      <c r="D48" s="26">
        <f t="shared" si="0"/>
        <v>767</v>
      </c>
      <c r="E48" s="27">
        <f>E49+E50</f>
        <v>767</v>
      </c>
    </row>
    <row r="49" spans="1:9" s="15" customFormat="1" ht="18.75" customHeight="1">
      <c r="A49" s="1"/>
      <c r="B49" s="54" t="s">
        <v>55</v>
      </c>
      <c r="C49" s="3"/>
      <c r="D49" s="26">
        <f t="shared" si="0"/>
        <v>318</v>
      </c>
      <c r="E49" s="27">
        <f>312+6</f>
        <v>318</v>
      </c>
      <c r="G49" s="77"/>
      <c r="I49" s="77"/>
    </row>
    <row r="50" spans="1:9" s="15" customFormat="1" ht="18.75" customHeight="1">
      <c r="A50" s="1"/>
      <c r="B50" s="54" t="s">
        <v>56</v>
      </c>
      <c r="C50" s="3"/>
      <c r="D50" s="26">
        <f t="shared" si="0"/>
        <v>449</v>
      </c>
      <c r="E50" s="27">
        <f>330+119</f>
        <v>449</v>
      </c>
      <c r="G50" s="77"/>
    </row>
    <row r="51" spans="1:9" s="15" customFormat="1" ht="25.5" customHeight="1">
      <c r="A51" s="22"/>
      <c r="B51" s="31" t="s">
        <v>57</v>
      </c>
      <c r="C51" s="18" t="s">
        <v>58</v>
      </c>
      <c r="D51" s="26">
        <f t="shared" si="0"/>
        <v>311</v>
      </c>
      <c r="E51" s="29">
        <f>E52</f>
        <v>311</v>
      </c>
    </row>
    <row r="52" spans="1:9" s="15" customFormat="1" ht="18.75" customHeight="1">
      <c r="A52" s="22"/>
      <c r="B52" s="24" t="s">
        <v>14</v>
      </c>
      <c r="C52" s="18"/>
      <c r="D52" s="26">
        <f t="shared" si="0"/>
        <v>311</v>
      </c>
      <c r="E52" s="27">
        <f>E53</f>
        <v>311</v>
      </c>
    </row>
    <row r="53" spans="1:9" s="15" customFormat="1" ht="18.75" customHeight="1">
      <c r="A53" s="22"/>
      <c r="B53" s="14" t="s">
        <v>95</v>
      </c>
      <c r="C53" s="3">
        <v>10</v>
      </c>
      <c r="D53" s="26">
        <f t="shared" si="0"/>
        <v>311</v>
      </c>
      <c r="E53" s="27">
        <f>E54+E55</f>
        <v>311</v>
      </c>
    </row>
    <row r="54" spans="1:9" s="15" customFormat="1" ht="18.75" customHeight="1">
      <c r="A54" s="22"/>
      <c r="B54" s="54" t="s">
        <v>55</v>
      </c>
      <c r="C54" s="37"/>
      <c r="D54" s="26">
        <f t="shared" si="0"/>
        <v>85</v>
      </c>
      <c r="E54" s="27">
        <v>85</v>
      </c>
    </row>
    <row r="55" spans="1:9" s="15" customFormat="1" ht="18.75" customHeight="1">
      <c r="A55" s="22"/>
      <c r="B55" s="54" t="s">
        <v>56</v>
      </c>
      <c r="C55" s="37"/>
      <c r="D55" s="26">
        <f t="shared" si="0"/>
        <v>226</v>
      </c>
      <c r="E55" s="27">
        <v>226</v>
      </c>
    </row>
    <row r="56" spans="1:9" s="15" customFormat="1" ht="27.75" customHeight="1">
      <c r="A56" s="22"/>
      <c r="B56" s="31" t="s">
        <v>60</v>
      </c>
      <c r="C56" s="18" t="s">
        <v>61</v>
      </c>
      <c r="D56" s="26">
        <f t="shared" si="0"/>
        <v>246</v>
      </c>
      <c r="E56" s="29">
        <f>E57</f>
        <v>246</v>
      </c>
    </row>
    <row r="57" spans="1:9" s="15" customFormat="1" ht="18.75" customHeight="1">
      <c r="A57" s="22"/>
      <c r="B57" s="52" t="s">
        <v>14</v>
      </c>
      <c r="C57" s="18"/>
      <c r="D57" s="26">
        <f t="shared" si="0"/>
        <v>246</v>
      </c>
      <c r="E57" s="27">
        <f>E58</f>
        <v>246</v>
      </c>
    </row>
    <row r="58" spans="1:9" s="15" customFormat="1" ht="18.75" customHeight="1">
      <c r="A58" s="22"/>
      <c r="B58" s="14" t="s">
        <v>95</v>
      </c>
      <c r="C58" s="3">
        <v>10</v>
      </c>
      <c r="D58" s="26">
        <f t="shared" si="0"/>
        <v>246</v>
      </c>
      <c r="E58" s="27">
        <f>E59+E60</f>
        <v>246</v>
      </c>
    </row>
    <row r="59" spans="1:9" s="15" customFormat="1" ht="18.75" customHeight="1">
      <c r="A59" s="22"/>
      <c r="B59" s="54" t="s">
        <v>55</v>
      </c>
      <c r="C59" s="37"/>
      <c r="D59" s="26">
        <f t="shared" si="0"/>
        <v>0</v>
      </c>
      <c r="E59" s="27">
        <v>0</v>
      </c>
    </row>
    <row r="60" spans="1:9" s="15" customFormat="1" ht="18.75" customHeight="1">
      <c r="A60" s="22"/>
      <c r="B60" s="54" t="s">
        <v>56</v>
      </c>
      <c r="C60" s="37"/>
      <c r="D60" s="26">
        <f t="shared" si="0"/>
        <v>246</v>
      </c>
      <c r="E60" s="27">
        <v>246</v>
      </c>
    </row>
    <row r="61" spans="1:9" s="15" customFormat="1" ht="18.75" customHeight="1">
      <c r="A61" s="22"/>
      <c r="B61" s="22" t="s">
        <v>62</v>
      </c>
      <c r="C61" s="18" t="s">
        <v>63</v>
      </c>
      <c r="D61" s="26">
        <f t="shared" si="0"/>
        <v>239</v>
      </c>
      <c r="E61" s="29">
        <f>E62</f>
        <v>239</v>
      </c>
    </row>
    <row r="62" spans="1:9" s="15" customFormat="1" ht="18.75" customHeight="1">
      <c r="A62" s="22"/>
      <c r="B62" s="52" t="s">
        <v>14</v>
      </c>
      <c r="C62" s="3"/>
      <c r="D62" s="26">
        <f t="shared" si="0"/>
        <v>239</v>
      </c>
      <c r="E62" s="27">
        <f>E63</f>
        <v>239</v>
      </c>
    </row>
    <row r="63" spans="1:9" s="15" customFormat="1" ht="18.75" customHeight="1">
      <c r="A63" s="22"/>
      <c r="B63" s="14" t="s">
        <v>95</v>
      </c>
      <c r="C63" s="3">
        <v>10</v>
      </c>
      <c r="D63" s="26">
        <f t="shared" si="0"/>
        <v>239</v>
      </c>
      <c r="E63" s="27">
        <f>E64+E65</f>
        <v>239</v>
      </c>
    </row>
    <row r="64" spans="1:9" s="15" customFormat="1" ht="18.75" customHeight="1">
      <c r="A64" s="22"/>
      <c r="B64" s="54" t="s">
        <v>55</v>
      </c>
      <c r="C64" s="3"/>
      <c r="D64" s="26">
        <f t="shared" si="0"/>
        <v>51</v>
      </c>
      <c r="E64" s="27">
        <v>51</v>
      </c>
    </row>
    <row r="65" spans="1:5" s="15" customFormat="1" ht="18.75" customHeight="1">
      <c r="A65" s="22"/>
      <c r="B65" s="54" t="s">
        <v>56</v>
      </c>
      <c r="C65" s="3"/>
      <c r="D65" s="26">
        <f t="shared" si="0"/>
        <v>188</v>
      </c>
      <c r="E65" s="27">
        <v>188</v>
      </c>
    </row>
    <row r="66" spans="1:5" s="15" customFormat="1" ht="18.75" customHeight="1">
      <c r="A66" s="22"/>
      <c r="B66" s="63" t="s">
        <v>107</v>
      </c>
      <c r="C66" s="18" t="s">
        <v>88</v>
      </c>
      <c r="D66" s="26">
        <f t="shared" si="0"/>
        <v>83</v>
      </c>
      <c r="E66" s="29">
        <f>E67</f>
        <v>83</v>
      </c>
    </row>
    <row r="67" spans="1:5" s="15" customFormat="1" ht="18.75" customHeight="1">
      <c r="A67" s="22"/>
      <c r="B67" s="52" t="s">
        <v>14</v>
      </c>
      <c r="C67" s="3"/>
      <c r="D67" s="26">
        <f t="shared" si="0"/>
        <v>83</v>
      </c>
      <c r="E67" s="27">
        <f>E68</f>
        <v>83</v>
      </c>
    </row>
    <row r="68" spans="1:5" s="15" customFormat="1" ht="18.75" customHeight="1">
      <c r="A68" s="22"/>
      <c r="B68" s="14" t="s">
        <v>95</v>
      </c>
      <c r="C68" s="3">
        <v>10</v>
      </c>
      <c r="D68" s="26">
        <f t="shared" si="0"/>
        <v>83</v>
      </c>
      <c r="E68" s="27">
        <f>E69+E70</f>
        <v>83</v>
      </c>
    </row>
    <row r="69" spans="1:5" s="15" customFormat="1" ht="18.75" customHeight="1">
      <c r="A69" s="22"/>
      <c r="B69" s="54" t="s">
        <v>55</v>
      </c>
      <c r="C69" s="3"/>
      <c r="D69" s="26">
        <f t="shared" si="0"/>
        <v>82</v>
      </c>
      <c r="E69" s="27">
        <v>82</v>
      </c>
    </row>
    <row r="70" spans="1:5" s="15" customFormat="1" ht="18.75" customHeight="1">
      <c r="A70" s="22"/>
      <c r="B70" s="54" t="s">
        <v>56</v>
      </c>
      <c r="C70" s="3"/>
      <c r="D70" s="26">
        <f t="shared" si="0"/>
        <v>1</v>
      </c>
      <c r="E70" s="27">
        <v>1</v>
      </c>
    </row>
    <row r="71" spans="1:5" s="15" customFormat="1" ht="18.75" customHeight="1">
      <c r="A71" s="22"/>
      <c r="B71" s="63" t="s">
        <v>89</v>
      </c>
      <c r="C71" s="18" t="s">
        <v>90</v>
      </c>
      <c r="D71" s="26">
        <f t="shared" si="0"/>
        <v>153</v>
      </c>
      <c r="E71" s="29">
        <f>E72</f>
        <v>153</v>
      </c>
    </row>
    <row r="72" spans="1:5" s="15" customFormat="1" ht="18.75" customHeight="1">
      <c r="A72" s="22"/>
      <c r="B72" s="52" t="s">
        <v>14</v>
      </c>
      <c r="C72" s="3"/>
      <c r="D72" s="26">
        <f t="shared" si="0"/>
        <v>153</v>
      </c>
      <c r="E72" s="27">
        <f>E73</f>
        <v>153</v>
      </c>
    </row>
    <row r="73" spans="1:5" s="15" customFormat="1" ht="18.75" customHeight="1">
      <c r="A73" s="22"/>
      <c r="B73" s="14" t="s">
        <v>95</v>
      </c>
      <c r="C73" s="3">
        <v>10</v>
      </c>
      <c r="D73" s="26">
        <f t="shared" si="0"/>
        <v>153</v>
      </c>
      <c r="E73" s="27">
        <f>E74+E75</f>
        <v>153</v>
      </c>
    </row>
    <row r="74" spans="1:5" s="15" customFormat="1" ht="18.75" customHeight="1">
      <c r="A74" s="22"/>
      <c r="B74" s="54" t="s">
        <v>55</v>
      </c>
      <c r="C74" s="3"/>
      <c r="D74" s="26">
        <f t="shared" si="0"/>
        <v>114</v>
      </c>
      <c r="E74" s="27">
        <v>114</v>
      </c>
    </row>
    <row r="75" spans="1:5" s="15" customFormat="1" ht="18.75" customHeight="1">
      <c r="A75" s="22"/>
      <c r="B75" s="54" t="s">
        <v>56</v>
      </c>
      <c r="C75" s="3"/>
      <c r="D75" s="26">
        <f t="shared" si="0"/>
        <v>39</v>
      </c>
      <c r="E75" s="27">
        <f>39</f>
        <v>39</v>
      </c>
    </row>
    <row r="76" spans="1:5" s="15" customFormat="1" ht="25.5" customHeight="1">
      <c r="A76" s="22"/>
      <c r="B76" s="45" t="s">
        <v>136</v>
      </c>
      <c r="C76" s="18" t="s">
        <v>135</v>
      </c>
      <c r="D76" s="26">
        <f t="shared" si="0"/>
        <v>-316</v>
      </c>
      <c r="E76" s="29">
        <f>E77</f>
        <v>-316</v>
      </c>
    </row>
    <row r="77" spans="1:5" s="15" customFormat="1" ht="18.75" customHeight="1">
      <c r="A77" s="22"/>
      <c r="B77" s="52" t="s">
        <v>14</v>
      </c>
      <c r="C77" s="3"/>
      <c r="D77" s="26">
        <f t="shared" si="0"/>
        <v>-316</v>
      </c>
      <c r="E77" s="27">
        <f>E78</f>
        <v>-316</v>
      </c>
    </row>
    <row r="78" spans="1:5" s="15" customFormat="1" ht="18.75" customHeight="1">
      <c r="A78" s="22"/>
      <c r="B78" s="69" t="s">
        <v>105</v>
      </c>
      <c r="C78" s="25" t="s">
        <v>106</v>
      </c>
      <c r="D78" s="26">
        <f t="shared" si="0"/>
        <v>-316</v>
      </c>
      <c r="E78" s="27">
        <v>-316</v>
      </c>
    </row>
    <row r="79" spans="1:5" s="15" customFormat="1" ht="18.75" customHeight="1">
      <c r="A79" s="7" t="s">
        <v>15</v>
      </c>
      <c r="B79" s="44" t="s">
        <v>86</v>
      </c>
      <c r="C79" s="7" t="s">
        <v>87</v>
      </c>
      <c r="D79" s="26">
        <f t="shared" ref="D79:D98" si="1">E79</f>
        <v>639</v>
      </c>
      <c r="E79" s="26">
        <f>E80+E83+E88</f>
        <v>639</v>
      </c>
    </row>
    <row r="80" spans="1:5" s="15" customFormat="1" ht="18.75" customHeight="1">
      <c r="A80" s="22"/>
      <c r="B80" s="56" t="s">
        <v>101</v>
      </c>
      <c r="C80" s="18" t="s">
        <v>102</v>
      </c>
      <c r="D80" s="26">
        <f t="shared" si="1"/>
        <v>534</v>
      </c>
      <c r="E80" s="29">
        <f>E81</f>
        <v>534</v>
      </c>
    </row>
    <row r="81" spans="1:5" s="15" customFormat="1" ht="18.75" customHeight="1">
      <c r="A81" s="22"/>
      <c r="B81" s="36" t="s">
        <v>9</v>
      </c>
      <c r="C81" s="2"/>
      <c r="D81" s="26">
        <f t="shared" si="1"/>
        <v>534</v>
      </c>
      <c r="E81" s="27">
        <f>E82</f>
        <v>534</v>
      </c>
    </row>
    <row r="82" spans="1:5" s="15" customFormat="1" ht="27.75" customHeight="1">
      <c r="A82" s="22"/>
      <c r="B82" s="74" t="s">
        <v>103</v>
      </c>
      <c r="C82" s="2" t="s">
        <v>104</v>
      </c>
      <c r="D82" s="26">
        <f t="shared" si="1"/>
        <v>534</v>
      </c>
      <c r="E82" s="27">
        <v>534</v>
      </c>
    </row>
    <row r="83" spans="1:5" s="15" customFormat="1" ht="18.75" customHeight="1">
      <c r="A83" s="22"/>
      <c r="B83" s="43" t="s">
        <v>42</v>
      </c>
      <c r="C83" s="70" t="s">
        <v>137</v>
      </c>
      <c r="D83" s="26">
        <f>E83</f>
        <v>0</v>
      </c>
      <c r="E83" s="29">
        <f>E84</f>
        <v>0</v>
      </c>
    </row>
    <row r="84" spans="1:5" s="15" customFormat="1" ht="19.5" customHeight="1">
      <c r="A84" s="22"/>
      <c r="B84" s="24" t="s">
        <v>14</v>
      </c>
      <c r="C84" s="18"/>
      <c r="D84" s="26">
        <f>E84</f>
        <v>0</v>
      </c>
      <c r="E84" s="27">
        <f>E85</f>
        <v>0</v>
      </c>
    </row>
    <row r="85" spans="1:5" s="15" customFormat="1" ht="27.75" customHeight="1">
      <c r="A85" s="22"/>
      <c r="B85" s="39" t="s">
        <v>44</v>
      </c>
      <c r="C85" s="2" t="s">
        <v>45</v>
      </c>
      <c r="D85" s="26">
        <f>E85</f>
        <v>0</v>
      </c>
      <c r="E85" s="27">
        <f>E86+E87</f>
        <v>0</v>
      </c>
    </row>
    <row r="86" spans="1:5" s="15" customFormat="1" ht="18.75" customHeight="1">
      <c r="A86" s="22"/>
      <c r="B86" s="39" t="s">
        <v>81</v>
      </c>
      <c r="C86" s="18"/>
      <c r="D86" s="26">
        <f>E86</f>
        <v>-1.9</v>
      </c>
      <c r="E86" s="27">
        <v>-1.9</v>
      </c>
    </row>
    <row r="87" spans="1:5" s="15" customFormat="1" ht="18" customHeight="1">
      <c r="A87" s="22"/>
      <c r="B87" s="39" t="s">
        <v>37</v>
      </c>
      <c r="C87" s="18"/>
      <c r="D87" s="26">
        <f>E87</f>
        <v>1.9</v>
      </c>
      <c r="E87" s="27">
        <v>1.9</v>
      </c>
    </row>
    <row r="88" spans="1:5" s="15" customFormat="1" ht="18" customHeight="1">
      <c r="A88" s="22"/>
      <c r="B88" s="43" t="s">
        <v>82</v>
      </c>
      <c r="C88" s="70" t="s">
        <v>137</v>
      </c>
      <c r="D88" s="26">
        <f t="shared" ref="D88:D91" si="2">E88</f>
        <v>105</v>
      </c>
      <c r="E88" s="29">
        <f>E89</f>
        <v>105</v>
      </c>
    </row>
    <row r="89" spans="1:5" s="15" customFormat="1" ht="18.75" customHeight="1">
      <c r="A89" s="22"/>
      <c r="B89" s="24" t="s">
        <v>14</v>
      </c>
      <c r="C89" s="18"/>
      <c r="D89" s="26">
        <f t="shared" si="2"/>
        <v>105</v>
      </c>
      <c r="E89" s="27">
        <f>E90</f>
        <v>105</v>
      </c>
    </row>
    <row r="90" spans="1:5" s="15" customFormat="1" ht="27.75" customHeight="1">
      <c r="A90" s="22"/>
      <c r="B90" s="39" t="s">
        <v>44</v>
      </c>
      <c r="C90" s="2" t="s">
        <v>45</v>
      </c>
      <c r="D90" s="26">
        <f t="shared" si="2"/>
        <v>105</v>
      </c>
      <c r="E90" s="27">
        <f>E91</f>
        <v>105</v>
      </c>
    </row>
    <row r="91" spans="1:5" s="15" customFormat="1" ht="18.75" customHeight="1">
      <c r="A91" s="22"/>
      <c r="B91" s="39" t="s">
        <v>81</v>
      </c>
      <c r="C91" s="18"/>
      <c r="D91" s="26">
        <f t="shared" si="2"/>
        <v>105</v>
      </c>
      <c r="E91" s="27">
        <v>105</v>
      </c>
    </row>
    <row r="92" spans="1:5" s="15" customFormat="1" ht="18.75" customHeight="1">
      <c r="A92" s="7" t="s">
        <v>29</v>
      </c>
      <c r="B92" s="10" t="s">
        <v>22</v>
      </c>
      <c r="C92" s="7" t="s">
        <v>23</v>
      </c>
      <c r="D92" s="26">
        <f t="shared" si="1"/>
        <v>293.14999999999998</v>
      </c>
      <c r="E92" s="26">
        <f>E93+E98+E102+E107+E111+E116+E121</f>
        <v>293.14999999999998</v>
      </c>
    </row>
    <row r="93" spans="1:5" s="15" customFormat="1" ht="18.75" customHeight="1">
      <c r="A93" s="1"/>
      <c r="B93" s="56" t="s">
        <v>91</v>
      </c>
      <c r="C93" s="18" t="s">
        <v>92</v>
      </c>
      <c r="D93" s="26">
        <f t="shared" si="1"/>
        <v>0</v>
      </c>
      <c r="E93" s="29">
        <f>E94</f>
        <v>0</v>
      </c>
    </row>
    <row r="94" spans="1:5" s="15" customFormat="1" ht="18.75" customHeight="1">
      <c r="A94" s="1"/>
      <c r="B94" s="39" t="s">
        <v>93</v>
      </c>
      <c r="C94" s="18"/>
      <c r="D94" s="26">
        <f t="shared" si="1"/>
        <v>0</v>
      </c>
      <c r="E94" s="27">
        <f>E95</f>
        <v>0</v>
      </c>
    </row>
    <row r="95" spans="1:5" s="15" customFormat="1" ht="18.75" customHeight="1">
      <c r="A95" s="1"/>
      <c r="B95" s="14" t="s">
        <v>35</v>
      </c>
      <c r="C95" s="37" t="s">
        <v>36</v>
      </c>
      <c r="D95" s="26">
        <f t="shared" si="1"/>
        <v>0</v>
      </c>
      <c r="E95" s="27">
        <f>E96+E97</f>
        <v>0</v>
      </c>
    </row>
    <row r="96" spans="1:5" s="15" customFormat="1" ht="18.75" customHeight="1">
      <c r="A96" s="1"/>
      <c r="B96" s="14" t="s">
        <v>71</v>
      </c>
      <c r="C96" s="37"/>
      <c r="D96" s="26">
        <f t="shared" si="1"/>
        <v>-37</v>
      </c>
      <c r="E96" s="27">
        <v>-37</v>
      </c>
    </row>
    <row r="97" spans="1:5" s="15" customFormat="1" ht="18.75" customHeight="1">
      <c r="A97" s="1"/>
      <c r="B97" s="14" t="s">
        <v>37</v>
      </c>
      <c r="C97" s="37"/>
      <c r="D97" s="26">
        <f t="shared" si="1"/>
        <v>37</v>
      </c>
      <c r="E97" s="27">
        <v>37</v>
      </c>
    </row>
    <row r="98" spans="1:5" s="15" customFormat="1" ht="21.75" customHeight="1">
      <c r="A98" s="1"/>
      <c r="B98" s="45" t="s">
        <v>51</v>
      </c>
      <c r="C98" s="18" t="s">
        <v>52</v>
      </c>
      <c r="D98" s="26">
        <f t="shared" si="1"/>
        <v>-18</v>
      </c>
      <c r="E98" s="29">
        <f>E99</f>
        <v>-18</v>
      </c>
    </row>
    <row r="99" spans="1:5" s="15" customFormat="1" ht="18.75" customHeight="1">
      <c r="A99" s="1"/>
      <c r="B99" s="24" t="s">
        <v>14</v>
      </c>
      <c r="C99" s="1"/>
      <c r="D99" s="26">
        <f t="shared" si="0"/>
        <v>-18</v>
      </c>
      <c r="E99" s="27">
        <f>E100</f>
        <v>-18</v>
      </c>
    </row>
    <row r="100" spans="1:5" s="15" customFormat="1" ht="18.75" customHeight="1">
      <c r="A100" s="1"/>
      <c r="B100" s="14" t="s">
        <v>35</v>
      </c>
      <c r="C100" s="37" t="s">
        <v>36</v>
      </c>
      <c r="D100" s="26">
        <f t="shared" si="0"/>
        <v>-18</v>
      </c>
      <c r="E100" s="27">
        <f>E101</f>
        <v>-18</v>
      </c>
    </row>
    <row r="101" spans="1:5" s="15" customFormat="1" ht="18.75" customHeight="1">
      <c r="A101" s="1"/>
      <c r="B101" s="14" t="s">
        <v>71</v>
      </c>
      <c r="C101" s="37"/>
      <c r="D101" s="26">
        <f t="shared" si="0"/>
        <v>-18</v>
      </c>
      <c r="E101" s="27">
        <v>-18</v>
      </c>
    </row>
    <row r="102" spans="1:5" s="15" customFormat="1" ht="18.75" customHeight="1">
      <c r="A102" s="1"/>
      <c r="B102" s="56" t="s">
        <v>78</v>
      </c>
      <c r="C102" s="18" t="s">
        <v>76</v>
      </c>
      <c r="D102" s="26">
        <f t="shared" si="0"/>
        <v>0</v>
      </c>
      <c r="E102" s="29">
        <f>E103</f>
        <v>0</v>
      </c>
    </row>
    <row r="103" spans="1:5" s="15" customFormat="1" ht="18.75" customHeight="1">
      <c r="A103" s="1"/>
      <c r="B103" s="24" t="s">
        <v>14</v>
      </c>
      <c r="C103" s="18"/>
      <c r="D103" s="26">
        <f t="shared" si="0"/>
        <v>0</v>
      </c>
      <c r="E103" s="27">
        <f>E104</f>
        <v>0</v>
      </c>
    </row>
    <row r="104" spans="1:5" s="15" customFormat="1" ht="18.75" customHeight="1">
      <c r="A104" s="1"/>
      <c r="B104" s="14" t="s">
        <v>35</v>
      </c>
      <c r="C104" s="37" t="s">
        <v>36</v>
      </c>
      <c r="D104" s="26">
        <f t="shared" si="0"/>
        <v>0</v>
      </c>
      <c r="E104" s="27">
        <f>E105+E106</f>
        <v>0</v>
      </c>
    </row>
    <row r="105" spans="1:5" s="15" customFormat="1" ht="18.75" customHeight="1">
      <c r="A105" s="1"/>
      <c r="B105" s="14" t="s">
        <v>71</v>
      </c>
      <c r="C105" s="37"/>
      <c r="D105" s="26">
        <f t="shared" si="0"/>
        <v>-51</v>
      </c>
      <c r="E105" s="27">
        <v>-51</v>
      </c>
    </row>
    <row r="106" spans="1:5" s="15" customFormat="1" ht="18.75" customHeight="1">
      <c r="A106" s="1"/>
      <c r="B106" s="14" t="s">
        <v>37</v>
      </c>
      <c r="C106" s="37"/>
      <c r="D106" s="26">
        <f t="shared" si="0"/>
        <v>51</v>
      </c>
      <c r="E106" s="27">
        <v>51</v>
      </c>
    </row>
    <row r="107" spans="1:5" s="15" customFormat="1" ht="18.75" customHeight="1">
      <c r="A107" s="1"/>
      <c r="B107" s="56" t="s">
        <v>79</v>
      </c>
      <c r="C107" s="18" t="s">
        <v>77</v>
      </c>
      <c r="D107" s="26">
        <f t="shared" si="0"/>
        <v>-34.85</v>
      </c>
      <c r="E107" s="29">
        <f>E108</f>
        <v>-34.85</v>
      </c>
    </row>
    <row r="108" spans="1:5" s="15" customFormat="1" ht="18.75" customHeight="1">
      <c r="A108" s="1"/>
      <c r="B108" s="24" t="s">
        <v>14</v>
      </c>
      <c r="C108" s="18"/>
      <c r="D108" s="26">
        <f t="shared" si="0"/>
        <v>-34.85</v>
      </c>
      <c r="E108" s="27">
        <f>E109</f>
        <v>-34.85</v>
      </c>
    </row>
    <row r="109" spans="1:5" s="15" customFormat="1" ht="18.75" customHeight="1">
      <c r="A109" s="1"/>
      <c r="B109" s="14" t="s">
        <v>35</v>
      </c>
      <c r="C109" s="37" t="s">
        <v>36</v>
      </c>
      <c r="D109" s="26">
        <f t="shared" si="0"/>
        <v>-34.85</v>
      </c>
      <c r="E109" s="27">
        <f>E110</f>
        <v>-34.85</v>
      </c>
    </row>
    <row r="110" spans="1:5" s="15" customFormat="1" ht="18.75" customHeight="1">
      <c r="A110" s="1"/>
      <c r="B110" s="14" t="s">
        <v>71</v>
      </c>
      <c r="C110" s="37"/>
      <c r="D110" s="26">
        <f t="shared" si="0"/>
        <v>-34.85</v>
      </c>
      <c r="E110" s="27">
        <v>-34.85</v>
      </c>
    </row>
    <row r="111" spans="1:5" s="15" customFormat="1" ht="33.75" customHeight="1">
      <c r="A111" s="1"/>
      <c r="B111" s="45" t="s">
        <v>72</v>
      </c>
      <c r="C111" s="18" t="s">
        <v>73</v>
      </c>
      <c r="D111" s="26">
        <f t="shared" si="0"/>
        <v>30</v>
      </c>
      <c r="E111" s="29">
        <f>E112</f>
        <v>30</v>
      </c>
    </row>
    <row r="112" spans="1:5" s="15" customFormat="1" ht="18.75" customHeight="1">
      <c r="A112" s="1"/>
      <c r="B112" s="24" t="s">
        <v>14</v>
      </c>
      <c r="C112" s="1"/>
      <c r="D112" s="26">
        <f t="shared" si="0"/>
        <v>30</v>
      </c>
      <c r="E112" s="27">
        <f>E113</f>
        <v>30</v>
      </c>
    </row>
    <row r="113" spans="1:5" s="15" customFormat="1" ht="18.75" customHeight="1">
      <c r="A113" s="1"/>
      <c r="B113" s="14" t="s">
        <v>35</v>
      </c>
      <c r="C113" s="37" t="s">
        <v>36</v>
      </c>
      <c r="D113" s="26">
        <f t="shared" si="0"/>
        <v>30</v>
      </c>
      <c r="E113" s="27">
        <f>E114+E115</f>
        <v>30</v>
      </c>
    </row>
    <row r="114" spans="1:5" s="15" customFormat="1" ht="18.75" customHeight="1">
      <c r="A114" s="1"/>
      <c r="B114" s="14" t="s">
        <v>71</v>
      </c>
      <c r="C114" s="37"/>
      <c r="D114" s="26">
        <f t="shared" si="0"/>
        <v>-9.11</v>
      </c>
      <c r="E114" s="27">
        <v>-9.11</v>
      </c>
    </row>
    <row r="115" spans="1:5" s="15" customFormat="1" ht="18.75" customHeight="1">
      <c r="A115" s="1"/>
      <c r="B115" s="14" t="s">
        <v>37</v>
      </c>
      <c r="C115" s="37"/>
      <c r="D115" s="26">
        <f t="shared" si="0"/>
        <v>39.11</v>
      </c>
      <c r="E115" s="27">
        <f>9.11+30</f>
        <v>39.11</v>
      </c>
    </row>
    <row r="116" spans="1:5" s="15" customFormat="1" ht="18.75" customHeight="1">
      <c r="A116" s="1"/>
      <c r="B116" s="57" t="s">
        <v>74</v>
      </c>
      <c r="C116" s="5" t="s">
        <v>75</v>
      </c>
      <c r="D116" s="26">
        <f t="shared" si="0"/>
        <v>0</v>
      </c>
      <c r="E116" s="29">
        <f>E117</f>
        <v>0</v>
      </c>
    </row>
    <row r="117" spans="1:5" s="15" customFormat="1" ht="18.75" customHeight="1">
      <c r="A117" s="1"/>
      <c r="B117" s="24" t="s">
        <v>14</v>
      </c>
      <c r="C117" s="1"/>
      <c r="D117" s="26">
        <f t="shared" si="0"/>
        <v>0</v>
      </c>
      <c r="E117" s="27">
        <f>E118</f>
        <v>0</v>
      </c>
    </row>
    <row r="118" spans="1:5" s="15" customFormat="1" ht="18.75" customHeight="1">
      <c r="A118" s="1"/>
      <c r="B118" s="14" t="s">
        <v>35</v>
      </c>
      <c r="C118" s="37" t="s">
        <v>36</v>
      </c>
      <c r="D118" s="26">
        <f t="shared" si="0"/>
        <v>0</v>
      </c>
      <c r="E118" s="27">
        <f>E119+E120</f>
        <v>0</v>
      </c>
    </row>
    <row r="119" spans="1:5" s="15" customFormat="1" ht="18.75" customHeight="1">
      <c r="A119" s="1"/>
      <c r="B119" s="14" t="s">
        <v>71</v>
      </c>
      <c r="C119" s="37"/>
      <c r="D119" s="26">
        <f t="shared" si="0"/>
        <v>-3.3</v>
      </c>
      <c r="E119" s="27">
        <v>-3.3</v>
      </c>
    </row>
    <row r="120" spans="1:5" s="15" customFormat="1" ht="18.75" customHeight="1">
      <c r="A120" s="1"/>
      <c r="B120" s="14" t="s">
        <v>37</v>
      </c>
      <c r="C120" s="37"/>
      <c r="D120" s="26">
        <f t="shared" si="0"/>
        <v>3.3</v>
      </c>
      <c r="E120" s="27">
        <v>3.3</v>
      </c>
    </row>
    <row r="121" spans="1:5" s="15" customFormat="1" ht="28.5" customHeight="1">
      <c r="A121" s="1"/>
      <c r="B121" s="57" t="s">
        <v>122</v>
      </c>
      <c r="C121" s="5" t="s">
        <v>123</v>
      </c>
      <c r="D121" s="26">
        <f t="shared" si="0"/>
        <v>316</v>
      </c>
      <c r="E121" s="29">
        <f>E122</f>
        <v>316</v>
      </c>
    </row>
    <row r="122" spans="1:5" s="15" customFormat="1" ht="18.75" customHeight="1">
      <c r="A122" s="1"/>
      <c r="B122" s="24" t="s">
        <v>14</v>
      </c>
      <c r="C122" s="1"/>
      <c r="D122" s="26">
        <f t="shared" si="0"/>
        <v>316</v>
      </c>
      <c r="E122" s="27">
        <f>E123</f>
        <v>316</v>
      </c>
    </row>
    <row r="123" spans="1:5" s="15" customFormat="1" ht="18.75" customHeight="1">
      <c r="A123" s="1"/>
      <c r="B123" s="24" t="s">
        <v>124</v>
      </c>
      <c r="C123" s="37">
        <v>59</v>
      </c>
      <c r="D123" s="26">
        <f t="shared" si="0"/>
        <v>316</v>
      </c>
      <c r="E123" s="27">
        <f>E124</f>
        <v>316</v>
      </c>
    </row>
    <row r="124" spans="1:5" s="15" customFormat="1" ht="18.75" customHeight="1">
      <c r="A124" s="1"/>
      <c r="B124" s="14" t="s">
        <v>125</v>
      </c>
      <c r="C124" s="37" t="s">
        <v>126</v>
      </c>
      <c r="D124" s="26">
        <f t="shared" si="0"/>
        <v>316</v>
      </c>
      <c r="E124" s="27">
        <v>316</v>
      </c>
    </row>
    <row r="125" spans="1:5" s="15" customFormat="1" ht="18.75" customHeight="1">
      <c r="A125" s="7" t="s">
        <v>30</v>
      </c>
      <c r="B125" s="10" t="s">
        <v>39</v>
      </c>
      <c r="C125" s="7" t="s">
        <v>40</v>
      </c>
      <c r="D125" s="26">
        <f t="shared" si="0"/>
        <v>491.79999999999995</v>
      </c>
      <c r="E125" s="26">
        <f>E126+E129+E132+E135+E138+E141+E144+E147+E154+E158+E163+E169+E173</f>
        <v>491.79999999999995</v>
      </c>
    </row>
    <row r="126" spans="1:5" s="15" customFormat="1" ht="18.75" customHeight="1">
      <c r="A126" s="1"/>
      <c r="B126" s="56" t="s">
        <v>66</v>
      </c>
      <c r="C126" s="18" t="s">
        <v>83</v>
      </c>
      <c r="D126" s="26">
        <f t="shared" si="0"/>
        <v>84</v>
      </c>
      <c r="E126" s="29">
        <f>E127</f>
        <v>84</v>
      </c>
    </row>
    <row r="127" spans="1:5" s="15" customFormat="1" ht="18.75" customHeight="1">
      <c r="A127" s="1"/>
      <c r="B127" s="24" t="s">
        <v>14</v>
      </c>
      <c r="C127" s="1"/>
      <c r="D127" s="26">
        <f t="shared" si="0"/>
        <v>84</v>
      </c>
      <c r="E127" s="27">
        <f>E128</f>
        <v>84</v>
      </c>
    </row>
    <row r="128" spans="1:5" s="15" customFormat="1" ht="18.75" customHeight="1">
      <c r="A128" s="1"/>
      <c r="B128" s="14" t="s">
        <v>59</v>
      </c>
      <c r="C128" s="3">
        <v>10</v>
      </c>
      <c r="D128" s="26">
        <f t="shared" si="0"/>
        <v>84</v>
      </c>
      <c r="E128" s="27">
        <v>84</v>
      </c>
    </row>
    <row r="129" spans="1:5" s="15" customFormat="1" ht="18.75" customHeight="1">
      <c r="A129" s="1"/>
      <c r="B129" s="56" t="s">
        <v>84</v>
      </c>
      <c r="C129" s="18" t="s">
        <v>83</v>
      </c>
      <c r="D129" s="26">
        <f t="shared" si="0"/>
        <v>-114</v>
      </c>
      <c r="E129" s="29">
        <f>E130</f>
        <v>-114</v>
      </c>
    </row>
    <row r="130" spans="1:5" s="15" customFormat="1" ht="18.75" customHeight="1">
      <c r="A130" s="1"/>
      <c r="B130" s="24" t="s">
        <v>14</v>
      </c>
      <c r="C130" s="61"/>
      <c r="D130" s="26">
        <f t="shared" si="0"/>
        <v>-114</v>
      </c>
      <c r="E130" s="27">
        <f>E131</f>
        <v>-114</v>
      </c>
    </row>
    <row r="131" spans="1:5" s="15" customFormat="1" ht="18.75" customHeight="1">
      <c r="A131" s="1"/>
      <c r="B131" s="14" t="s">
        <v>59</v>
      </c>
      <c r="C131" s="3">
        <v>10</v>
      </c>
      <c r="D131" s="26">
        <f t="shared" si="0"/>
        <v>-114</v>
      </c>
      <c r="E131" s="27">
        <v>-114</v>
      </c>
    </row>
    <row r="132" spans="1:5" s="15" customFormat="1" ht="30" customHeight="1">
      <c r="A132" s="1"/>
      <c r="B132" s="45" t="s">
        <v>160</v>
      </c>
      <c r="C132" s="60" t="s">
        <v>161</v>
      </c>
      <c r="D132" s="26">
        <f t="shared" si="0"/>
        <v>-116</v>
      </c>
      <c r="E132" s="29">
        <f>E133</f>
        <v>-116</v>
      </c>
    </row>
    <row r="133" spans="1:5" s="15" customFormat="1" ht="18.75" customHeight="1">
      <c r="A133" s="1"/>
      <c r="B133" s="24" t="s">
        <v>14</v>
      </c>
      <c r="C133" s="1"/>
      <c r="D133" s="26">
        <f t="shared" si="0"/>
        <v>-116</v>
      </c>
      <c r="E133" s="27">
        <f>E134</f>
        <v>-116</v>
      </c>
    </row>
    <row r="134" spans="1:5" s="15" customFormat="1" ht="18.75" customHeight="1">
      <c r="A134" s="1"/>
      <c r="B134" s="14" t="s">
        <v>59</v>
      </c>
      <c r="C134" s="3">
        <v>10</v>
      </c>
      <c r="D134" s="26">
        <f t="shared" si="0"/>
        <v>-116</v>
      </c>
      <c r="E134" s="27">
        <v>-116</v>
      </c>
    </row>
    <row r="135" spans="1:5" s="15" customFormat="1" ht="18.75" customHeight="1">
      <c r="A135" s="1"/>
      <c r="B135" s="45" t="s">
        <v>127</v>
      </c>
      <c r="C135" s="60" t="s">
        <v>161</v>
      </c>
      <c r="D135" s="26">
        <f t="shared" si="0"/>
        <v>-38</v>
      </c>
      <c r="E135" s="29">
        <f>E136</f>
        <v>-38</v>
      </c>
    </row>
    <row r="136" spans="1:5" s="15" customFormat="1" ht="18.75" customHeight="1">
      <c r="A136" s="1"/>
      <c r="B136" s="24" t="s">
        <v>14</v>
      </c>
      <c r="C136" s="37"/>
      <c r="D136" s="26">
        <f t="shared" si="0"/>
        <v>-38</v>
      </c>
      <c r="E136" s="27">
        <f>E137</f>
        <v>-38</v>
      </c>
    </row>
    <row r="137" spans="1:5" s="15" customFormat="1" ht="18.75" customHeight="1">
      <c r="A137" s="1"/>
      <c r="B137" s="14" t="s">
        <v>59</v>
      </c>
      <c r="C137" s="37">
        <v>10</v>
      </c>
      <c r="D137" s="26">
        <f t="shared" si="0"/>
        <v>-38</v>
      </c>
      <c r="E137" s="27">
        <v>-38</v>
      </c>
    </row>
    <row r="138" spans="1:5" s="15" customFormat="1" ht="30" customHeight="1">
      <c r="A138" s="1"/>
      <c r="B138" s="45" t="s">
        <v>97</v>
      </c>
      <c r="C138" s="18" t="s">
        <v>161</v>
      </c>
      <c r="D138" s="26">
        <f t="shared" si="0"/>
        <v>-169</v>
      </c>
      <c r="E138" s="29">
        <f>E139</f>
        <v>-169</v>
      </c>
    </row>
    <row r="139" spans="1:5" s="15" customFormat="1" ht="18.75" customHeight="1">
      <c r="A139" s="1"/>
      <c r="B139" s="24" t="s">
        <v>14</v>
      </c>
      <c r="C139" s="61"/>
      <c r="D139" s="26">
        <f t="shared" si="0"/>
        <v>-169</v>
      </c>
      <c r="E139" s="27">
        <f>E140</f>
        <v>-169</v>
      </c>
    </row>
    <row r="140" spans="1:5" s="15" customFormat="1" ht="18.75" customHeight="1">
      <c r="A140" s="1"/>
      <c r="B140" s="14" t="s">
        <v>59</v>
      </c>
      <c r="C140" s="3">
        <v>10</v>
      </c>
      <c r="D140" s="26">
        <f t="shared" si="0"/>
        <v>-169</v>
      </c>
      <c r="E140" s="27">
        <v>-169</v>
      </c>
    </row>
    <row r="141" spans="1:5" s="15" customFormat="1" ht="18.75" customHeight="1">
      <c r="A141" s="1"/>
      <c r="B141" s="45" t="s">
        <v>128</v>
      </c>
      <c r="C141" s="18" t="s">
        <v>161</v>
      </c>
      <c r="D141" s="26">
        <f t="shared" si="0"/>
        <v>-58</v>
      </c>
      <c r="E141" s="29">
        <f>E142</f>
        <v>-58</v>
      </c>
    </row>
    <row r="142" spans="1:5" s="15" customFormat="1" ht="18.75" customHeight="1">
      <c r="A142" s="1"/>
      <c r="B142" s="24" t="s">
        <v>14</v>
      </c>
      <c r="C142" s="37"/>
      <c r="D142" s="26">
        <f t="shared" si="0"/>
        <v>-58</v>
      </c>
      <c r="E142" s="27">
        <f>E143</f>
        <v>-58</v>
      </c>
    </row>
    <row r="143" spans="1:5" s="15" customFormat="1" ht="18.75" customHeight="1">
      <c r="A143" s="1"/>
      <c r="B143" s="14" t="s">
        <v>59</v>
      </c>
      <c r="C143" s="37"/>
      <c r="D143" s="26">
        <f t="shared" si="0"/>
        <v>-58</v>
      </c>
      <c r="E143" s="27">
        <v>-58</v>
      </c>
    </row>
    <row r="144" spans="1:5" s="15" customFormat="1" ht="16.5" customHeight="1">
      <c r="A144" s="1"/>
      <c r="B144" s="45" t="s">
        <v>80</v>
      </c>
      <c r="C144" s="18" t="s">
        <v>161</v>
      </c>
      <c r="D144" s="26">
        <f t="shared" si="0"/>
        <v>-91</v>
      </c>
      <c r="E144" s="29">
        <f>E145</f>
        <v>-91</v>
      </c>
    </row>
    <row r="145" spans="1:5" s="15" customFormat="1" ht="18.75" customHeight="1">
      <c r="A145" s="1"/>
      <c r="B145" s="24" t="s">
        <v>14</v>
      </c>
      <c r="C145" s="1"/>
      <c r="D145" s="26">
        <f t="shared" si="0"/>
        <v>-91</v>
      </c>
      <c r="E145" s="27">
        <f>E146</f>
        <v>-91</v>
      </c>
    </row>
    <row r="146" spans="1:5" s="15" customFormat="1" ht="18.75" customHeight="1">
      <c r="A146" s="1"/>
      <c r="B146" s="14" t="s">
        <v>59</v>
      </c>
      <c r="C146" s="3">
        <v>10</v>
      </c>
      <c r="D146" s="26">
        <f t="shared" si="0"/>
        <v>-91</v>
      </c>
      <c r="E146" s="27">
        <v>-91</v>
      </c>
    </row>
    <row r="147" spans="1:5" s="15" customFormat="1" ht="28.5" customHeight="1">
      <c r="A147" s="1"/>
      <c r="B147" s="55" t="s">
        <v>65</v>
      </c>
      <c r="C147" s="1" t="s">
        <v>41</v>
      </c>
      <c r="D147" s="26">
        <f t="shared" si="0"/>
        <v>-128.19999999999999</v>
      </c>
      <c r="E147" s="29">
        <f>E148+E150</f>
        <v>-128.19999999999999</v>
      </c>
    </row>
    <row r="148" spans="1:5" s="15" customFormat="1" ht="20.25" customHeight="1">
      <c r="A148" s="1"/>
      <c r="B148" s="24" t="s">
        <v>14</v>
      </c>
      <c r="C148" s="1"/>
      <c r="D148" s="26">
        <f t="shared" si="0"/>
        <v>-144</v>
      </c>
      <c r="E148" s="27">
        <f>E149</f>
        <v>-144</v>
      </c>
    </row>
    <row r="149" spans="1:5" s="15" customFormat="1" ht="18.75" customHeight="1">
      <c r="A149" s="1"/>
      <c r="B149" s="14" t="s">
        <v>59</v>
      </c>
      <c r="C149" s="3">
        <v>10</v>
      </c>
      <c r="D149" s="26">
        <f t="shared" si="0"/>
        <v>-144</v>
      </c>
      <c r="E149" s="27">
        <v>-144</v>
      </c>
    </row>
    <row r="150" spans="1:5" s="15" customFormat="1" ht="28.5" customHeight="1">
      <c r="A150" s="1"/>
      <c r="B150" s="75" t="s">
        <v>144</v>
      </c>
      <c r="C150" s="37"/>
      <c r="D150" s="26">
        <f t="shared" si="0"/>
        <v>15.799999999999997</v>
      </c>
      <c r="E150" s="29">
        <f>E151</f>
        <v>15.799999999999997</v>
      </c>
    </row>
    <row r="151" spans="1:5" s="15" customFormat="1" ht="18.75" customHeight="1">
      <c r="A151" s="1"/>
      <c r="B151" s="36" t="s">
        <v>9</v>
      </c>
      <c r="C151" s="37"/>
      <c r="D151" s="26">
        <f t="shared" si="0"/>
        <v>15.799999999999997</v>
      </c>
      <c r="E151" s="27">
        <f>E152+E153</f>
        <v>15.799999999999997</v>
      </c>
    </row>
    <row r="152" spans="1:5" s="15" customFormat="1" ht="27.75" customHeight="1">
      <c r="A152" s="1"/>
      <c r="B152" s="76" t="s">
        <v>152</v>
      </c>
      <c r="C152" s="2" t="s">
        <v>145</v>
      </c>
      <c r="D152" s="26">
        <f t="shared" si="0"/>
        <v>-100</v>
      </c>
      <c r="E152" s="27">
        <v>-100</v>
      </c>
    </row>
    <row r="153" spans="1:5" s="15" customFormat="1" ht="18.75" customHeight="1">
      <c r="A153" s="1"/>
      <c r="B153" s="76" t="s">
        <v>153</v>
      </c>
      <c r="C153" s="37" t="s">
        <v>146</v>
      </c>
      <c r="D153" s="26">
        <f t="shared" si="0"/>
        <v>115.8</v>
      </c>
      <c r="E153" s="27">
        <v>115.8</v>
      </c>
    </row>
    <row r="154" spans="1:5" s="15" customFormat="1" ht="20.25" customHeight="1">
      <c r="A154" s="4"/>
      <c r="B154" s="46" t="s">
        <v>46</v>
      </c>
      <c r="C154" s="47" t="s">
        <v>41</v>
      </c>
      <c r="D154" s="26">
        <f t="shared" si="0"/>
        <v>1266</v>
      </c>
      <c r="E154" s="29">
        <f>E155</f>
        <v>1266</v>
      </c>
    </row>
    <row r="155" spans="1:5" s="15" customFormat="1" ht="21.75" customHeight="1">
      <c r="A155" s="4"/>
      <c r="B155" s="48" t="s">
        <v>14</v>
      </c>
      <c r="C155" s="37"/>
      <c r="D155" s="26">
        <f t="shared" si="0"/>
        <v>1266</v>
      </c>
      <c r="E155" s="27">
        <f>E156+E157</f>
        <v>1266</v>
      </c>
    </row>
    <row r="156" spans="1:5" s="15" customFormat="1" ht="16.5" customHeight="1">
      <c r="A156" s="4"/>
      <c r="B156" s="36" t="s">
        <v>47</v>
      </c>
      <c r="C156" s="37" t="s">
        <v>48</v>
      </c>
      <c r="D156" s="26">
        <f t="shared" si="0"/>
        <v>1296</v>
      </c>
      <c r="E156" s="27">
        <v>1296</v>
      </c>
    </row>
    <row r="157" spans="1:5" s="15" customFormat="1" ht="16.5" customHeight="1">
      <c r="A157" s="4"/>
      <c r="B157" s="36" t="s">
        <v>105</v>
      </c>
      <c r="C157" s="37" t="s">
        <v>106</v>
      </c>
      <c r="D157" s="26">
        <f t="shared" si="0"/>
        <v>-30</v>
      </c>
      <c r="E157" s="27">
        <v>-30</v>
      </c>
    </row>
    <row r="158" spans="1:5" s="15" customFormat="1" ht="18.75" customHeight="1">
      <c r="A158" s="22"/>
      <c r="B158" s="43" t="s">
        <v>42</v>
      </c>
      <c r="C158" s="18" t="s">
        <v>43</v>
      </c>
      <c r="D158" s="26">
        <f t="shared" si="0"/>
        <v>0</v>
      </c>
      <c r="E158" s="29">
        <f>E159</f>
        <v>0</v>
      </c>
    </row>
    <row r="159" spans="1:5" s="15" customFormat="1" ht="18.75" customHeight="1">
      <c r="A159" s="22"/>
      <c r="B159" s="24" t="s">
        <v>14</v>
      </c>
      <c r="C159" s="18"/>
      <c r="D159" s="26">
        <f t="shared" si="0"/>
        <v>0</v>
      </c>
      <c r="E159" s="27">
        <f>E160</f>
        <v>0</v>
      </c>
    </row>
    <row r="160" spans="1:5" s="15" customFormat="1" ht="27" customHeight="1">
      <c r="A160" s="22"/>
      <c r="B160" s="39" t="s">
        <v>44</v>
      </c>
      <c r="C160" s="2" t="s">
        <v>45</v>
      </c>
      <c r="D160" s="26">
        <f t="shared" si="0"/>
        <v>0</v>
      </c>
      <c r="E160" s="27">
        <f>E161+E162</f>
        <v>0</v>
      </c>
    </row>
    <row r="161" spans="1:6" s="15" customFormat="1" ht="27" customHeight="1">
      <c r="A161" s="22"/>
      <c r="B161" s="39" t="s">
        <v>81</v>
      </c>
      <c r="C161" s="2"/>
      <c r="D161" s="26">
        <f t="shared" si="0"/>
        <v>-6.5</v>
      </c>
      <c r="E161" s="27">
        <v>-6.5</v>
      </c>
    </row>
    <row r="162" spans="1:6" s="15" customFormat="1" ht="18.75" customHeight="1">
      <c r="A162" s="22"/>
      <c r="B162" s="39" t="s">
        <v>37</v>
      </c>
      <c r="C162" s="1"/>
      <c r="D162" s="26">
        <f t="shared" si="0"/>
        <v>6.5</v>
      </c>
      <c r="E162" s="27">
        <v>6.5</v>
      </c>
    </row>
    <row r="163" spans="1:6" s="15" customFormat="1" ht="18.75" customHeight="1">
      <c r="A163" s="22"/>
      <c r="B163" s="43" t="s">
        <v>82</v>
      </c>
      <c r="C163" s="18" t="s">
        <v>43</v>
      </c>
      <c r="D163" s="26">
        <f t="shared" si="0"/>
        <v>223</v>
      </c>
      <c r="E163" s="29">
        <f>E164+E167</f>
        <v>223</v>
      </c>
    </row>
    <row r="164" spans="1:6" s="15" customFormat="1" ht="18.75" customHeight="1">
      <c r="A164" s="22"/>
      <c r="B164" s="24" t="s">
        <v>14</v>
      </c>
      <c r="C164" s="18"/>
      <c r="D164" s="26">
        <f t="shared" si="0"/>
        <v>193</v>
      </c>
      <c r="E164" s="27">
        <f>E165</f>
        <v>193</v>
      </c>
    </row>
    <row r="165" spans="1:6" s="15" customFormat="1" ht="28.5" customHeight="1">
      <c r="A165" s="22"/>
      <c r="B165" s="39" t="s">
        <v>44</v>
      </c>
      <c r="C165" s="2" t="s">
        <v>45</v>
      </c>
      <c r="D165" s="26">
        <f t="shared" si="0"/>
        <v>193</v>
      </c>
      <c r="E165" s="27">
        <f>E166</f>
        <v>193</v>
      </c>
    </row>
    <row r="166" spans="1:6" s="15" customFormat="1" ht="18.75" customHeight="1">
      <c r="A166" s="22"/>
      <c r="B166" s="39" t="s">
        <v>81</v>
      </c>
      <c r="C166" s="2"/>
      <c r="D166" s="26">
        <f t="shared" si="0"/>
        <v>193</v>
      </c>
      <c r="E166" s="27">
        <v>193</v>
      </c>
    </row>
    <row r="167" spans="1:6" s="15" customFormat="1" ht="18.75" customHeight="1">
      <c r="A167" s="22"/>
      <c r="B167" s="14" t="s">
        <v>9</v>
      </c>
      <c r="C167" s="3"/>
      <c r="D167" s="26">
        <f t="shared" si="0"/>
        <v>30</v>
      </c>
      <c r="E167" s="27">
        <f>E168</f>
        <v>30</v>
      </c>
    </row>
    <row r="168" spans="1:6" s="15" customFormat="1" ht="18.75" customHeight="1">
      <c r="A168" s="22"/>
      <c r="B168" s="39" t="s">
        <v>120</v>
      </c>
      <c r="C168" s="65" t="s">
        <v>121</v>
      </c>
      <c r="D168" s="26">
        <f t="shared" si="0"/>
        <v>30</v>
      </c>
      <c r="E168" s="27">
        <v>30</v>
      </c>
      <c r="F168" s="66"/>
    </row>
    <row r="169" spans="1:6" s="15" customFormat="1" ht="18.75" customHeight="1">
      <c r="A169" s="22"/>
      <c r="B169" s="43" t="s">
        <v>94</v>
      </c>
      <c r="C169" s="18" t="s">
        <v>43</v>
      </c>
      <c r="D169" s="26">
        <f t="shared" si="0"/>
        <v>-167</v>
      </c>
      <c r="E169" s="29">
        <f>E170</f>
        <v>-167</v>
      </c>
    </row>
    <row r="170" spans="1:6" s="15" customFormat="1" ht="18.75" customHeight="1">
      <c r="A170" s="22"/>
      <c r="B170" s="24" t="s">
        <v>14</v>
      </c>
      <c r="C170" s="61"/>
      <c r="D170" s="26">
        <f t="shared" si="0"/>
        <v>-167</v>
      </c>
      <c r="E170" s="27">
        <f>E172</f>
        <v>-167</v>
      </c>
    </row>
    <row r="171" spans="1:6" s="15" customFormat="1" ht="25.5" customHeight="1">
      <c r="A171" s="22"/>
      <c r="B171" s="39" t="s">
        <v>44</v>
      </c>
      <c r="C171" s="2" t="s">
        <v>45</v>
      </c>
      <c r="D171" s="26">
        <f t="shared" si="0"/>
        <v>-167</v>
      </c>
      <c r="E171" s="27">
        <f>E172</f>
        <v>-167</v>
      </c>
    </row>
    <row r="172" spans="1:6" s="15" customFormat="1" ht="18.75" customHeight="1">
      <c r="A172" s="22"/>
      <c r="B172" s="39" t="s">
        <v>81</v>
      </c>
      <c r="C172" s="58"/>
      <c r="D172" s="26">
        <f t="shared" si="0"/>
        <v>-167</v>
      </c>
      <c r="E172" s="27">
        <v>-167</v>
      </c>
    </row>
    <row r="173" spans="1:6" s="15" customFormat="1" ht="18.75" customHeight="1">
      <c r="A173" s="22"/>
      <c r="B173" s="43" t="s">
        <v>108</v>
      </c>
      <c r="C173" s="18" t="s">
        <v>43</v>
      </c>
      <c r="D173" s="26">
        <f t="shared" si="0"/>
        <v>-200</v>
      </c>
      <c r="E173" s="29">
        <f>E174</f>
        <v>-200</v>
      </c>
    </row>
    <row r="174" spans="1:6" s="15" customFormat="1" ht="18.75" customHeight="1">
      <c r="A174" s="22"/>
      <c r="B174" s="24" t="s">
        <v>14</v>
      </c>
      <c r="C174" s="61"/>
      <c r="D174" s="26">
        <f t="shared" si="0"/>
        <v>-200</v>
      </c>
      <c r="E174" s="27">
        <f>E175</f>
        <v>-200</v>
      </c>
    </row>
    <row r="175" spans="1:6" s="15" customFormat="1" ht="25.5" customHeight="1">
      <c r="A175" s="22"/>
      <c r="B175" s="39" t="s">
        <v>44</v>
      </c>
      <c r="C175" s="2" t="s">
        <v>45</v>
      </c>
      <c r="D175" s="26">
        <f t="shared" si="0"/>
        <v>-200</v>
      </c>
      <c r="E175" s="27">
        <f>E176</f>
        <v>-200</v>
      </c>
    </row>
    <row r="176" spans="1:6" s="15" customFormat="1" ht="18.75" customHeight="1">
      <c r="A176" s="22"/>
      <c r="B176" s="39" t="s">
        <v>81</v>
      </c>
      <c r="C176" s="58"/>
      <c r="D176" s="26">
        <f t="shared" si="0"/>
        <v>-200</v>
      </c>
      <c r="E176" s="27">
        <v>-200</v>
      </c>
    </row>
    <row r="177" spans="1:9" s="15" customFormat="1" ht="27.75" customHeight="1">
      <c r="A177" s="7" t="s">
        <v>70</v>
      </c>
      <c r="B177" s="10" t="s">
        <v>67</v>
      </c>
      <c r="C177" s="7" t="s">
        <v>68</v>
      </c>
      <c r="D177" s="26">
        <f t="shared" si="0"/>
        <v>194</v>
      </c>
      <c r="E177" s="26">
        <f>E178</f>
        <v>194</v>
      </c>
    </row>
    <row r="178" spans="1:9" s="15" customFormat="1" ht="20.25" customHeight="1">
      <c r="A178" s="22"/>
      <c r="B178" s="45" t="s">
        <v>85</v>
      </c>
      <c r="C178" s="18" t="s">
        <v>69</v>
      </c>
      <c r="D178" s="26">
        <f t="shared" si="0"/>
        <v>194</v>
      </c>
      <c r="E178" s="29">
        <f>E179</f>
        <v>194</v>
      </c>
    </row>
    <row r="179" spans="1:9" s="15" customFormat="1" ht="20.25" customHeight="1">
      <c r="A179" s="22"/>
      <c r="B179" s="24" t="s">
        <v>14</v>
      </c>
      <c r="C179" s="18"/>
      <c r="D179" s="26">
        <f t="shared" si="0"/>
        <v>194</v>
      </c>
      <c r="E179" s="27">
        <f>E180+E181</f>
        <v>194</v>
      </c>
    </row>
    <row r="180" spans="1:9" s="15" customFormat="1" ht="19.5" customHeight="1">
      <c r="A180" s="22"/>
      <c r="B180" s="14" t="s">
        <v>59</v>
      </c>
      <c r="C180" s="3">
        <v>10</v>
      </c>
      <c r="D180" s="26">
        <f t="shared" si="0"/>
        <v>-6</v>
      </c>
      <c r="E180" s="27">
        <v>-6</v>
      </c>
    </row>
    <row r="181" spans="1:9" s="15" customFormat="1" ht="19.5" customHeight="1">
      <c r="A181" s="22"/>
      <c r="B181" s="14" t="s">
        <v>20</v>
      </c>
      <c r="C181" s="3">
        <v>20</v>
      </c>
      <c r="D181" s="26">
        <f t="shared" si="0"/>
        <v>200</v>
      </c>
      <c r="E181" s="27">
        <v>200</v>
      </c>
    </row>
    <row r="182" spans="1:9" s="15" customFormat="1" ht="19.5" customHeight="1">
      <c r="A182" s="7" t="s">
        <v>151</v>
      </c>
      <c r="B182" s="64" t="s">
        <v>113</v>
      </c>
      <c r="C182" s="7" t="s">
        <v>114</v>
      </c>
      <c r="D182" s="26">
        <f t="shared" si="0"/>
        <v>681</v>
      </c>
      <c r="E182" s="26">
        <f>E183</f>
        <v>681</v>
      </c>
    </row>
    <row r="183" spans="1:9" s="15" customFormat="1" ht="19.5" customHeight="1">
      <c r="A183" s="22"/>
      <c r="B183" s="56" t="s">
        <v>115</v>
      </c>
      <c r="C183" s="18" t="s">
        <v>116</v>
      </c>
      <c r="D183" s="26">
        <f t="shared" si="0"/>
        <v>681</v>
      </c>
      <c r="E183" s="29">
        <f>E184</f>
        <v>681</v>
      </c>
    </row>
    <row r="184" spans="1:9" s="15" customFormat="1" ht="19.5" customHeight="1">
      <c r="A184" s="22"/>
      <c r="B184" s="24" t="s">
        <v>14</v>
      </c>
      <c r="C184" s="2"/>
      <c r="D184" s="26">
        <f t="shared" si="0"/>
        <v>681</v>
      </c>
      <c r="E184" s="27">
        <f>E185</f>
        <v>681</v>
      </c>
    </row>
    <row r="185" spans="1:9" s="15" customFormat="1" ht="28.5" customHeight="1">
      <c r="A185" s="22"/>
      <c r="B185" s="36" t="s">
        <v>117</v>
      </c>
      <c r="C185" s="37" t="s">
        <v>118</v>
      </c>
      <c r="D185" s="26">
        <f t="shared" si="0"/>
        <v>681</v>
      </c>
      <c r="E185" s="27">
        <f>E186</f>
        <v>681</v>
      </c>
    </row>
    <row r="186" spans="1:9" s="15" customFormat="1" ht="19.5" customHeight="1">
      <c r="A186" s="22"/>
      <c r="B186" s="36" t="s">
        <v>119</v>
      </c>
      <c r="C186" s="37"/>
      <c r="D186" s="26">
        <f t="shared" si="0"/>
        <v>681</v>
      </c>
      <c r="E186" s="27">
        <v>681</v>
      </c>
    </row>
    <row r="187" spans="1:9" s="15" customFormat="1" ht="19.5" customHeight="1">
      <c r="A187" s="7" t="s">
        <v>158</v>
      </c>
      <c r="B187" s="10" t="s">
        <v>147</v>
      </c>
      <c r="C187" s="7" t="s">
        <v>148</v>
      </c>
      <c r="D187" s="26">
        <f t="shared" si="0"/>
        <v>2900</v>
      </c>
      <c r="E187" s="26">
        <f>E188</f>
        <v>2900</v>
      </c>
    </row>
    <row r="188" spans="1:9" s="15" customFormat="1" ht="19.5" customHeight="1">
      <c r="A188" s="22"/>
      <c r="B188" s="31" t="s">
        <v>149</v>
      </c>
      <c r="C188" s="1" t="s">
        <v>150</v>
      </c>
      <c r="D188" s="26">
        <f t="shared" si="0"/>
        <v>2900</v>
      </c>
      <c r="E188" s="27">
        <f>E189</f>
        <v>2900</v>
      </c>
    </row>
    <row r="189" spans="1:9" s="15" customFormat="1" ht="19.5" customHeight="1">
      <c r="A189" s="22"/>
      <c r="B189" s="52" t="s">
        <v>14</v>
      </c>
      <c r="C189" s="1"/>
      <c r="D189" s="26">
        <f t="shared" si="0"/>
        <v>2900</v>
      </c>
      <c r="E189" s="27">
        <f>E190</f>
        <v>2900</v>
      </c>
    </row>
    <row r="190" spans="1:9" s="15" customFormat="1" ht="19.5" customHeight="1">
      <c r="A190" s="22"/>
      <c r="B190" s="14" t="s">
        <v>20</v>
      </c>
      <c r="C190" s="3">
        <v>20</v>
      </c>
      <c r="D190" s="26">
        <f t="shared" si="0"/>
        <v>2900</v>
      </c>
      <c r="E190" s="27">
        <v>2900</v>
      </c>
    </row>
    <row r="191" spans="1:9" ht="15" customHeight="1">
      <c r="A191" s="11"/>
      <c r="B191" s="8" t="s">
        <v>96</v>
      </c>
      <c r="C191" s="11"/>
      <c r="D191" s="26">
        <f t="shared" si="0"/>
        <v>0</v>
      </c>
      <c r="E191" s="26">
        <f>E10-E27</f>
        <v>0</v>
      </c>
      <c r="F191" s="78"/>
      <c r="G191" s="79"/>
      <c r="H191" s="79"/>
      <c r="I191" s="79"/>
    </row>
    <row r="192" spans="1:9">
      <c r="C192" s="19"/>
    </row>
    <row r="193" spans="2:3">
      <c r="C193" s="19"/>
    </row>
    <row r="194" spans="2:3">
      <c r="B194" s="59"/>
    </row>
    <row r="195" spans="2:3">
      <c r="B195" s="59"/>
    </row>
  </sheetData>
  <mergeCells count="7">
    <mergeCell ref="F191:I191"/>
    <mergeCell ref="A7:E7"/>
    <mergeCell ref="A1:D1"/>
    <mergeCell ref="C2:E2"/>
    <mergeCell ref="A3:E3"/>
    <mergeCell ref="A5:E5"/>
    <mergeCell ref="A6:E6"/>
  </mergeCells>
  <pageMargins left="1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2014-12-12T06:39:05Z</cp:lastPrinted>
  <dcterms:created xsi:type="dcterms:W3CDTF">2012-03-09T07:09:29Z</dcterms:created>
  <dcterms:modified xsi:type="dcterms:W3CDTF">2014-12-12T07:37:42Z</dcterms:modified>
</cp:coreProperties>
</file>